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chudon\Documents\A523210\Travail\Numbering\709 (879)\"/>
    </mc:Choice>
  </mc:AlternateContent>
  <bookViews>
    <workbookView xWindow="883" yWindow="497" windowWidth="30360" windowHeight="16740"/>
  </bookViews>
  <sheets>
    <sheet name="Sheet1" sheetId="1" r:id="rId1"/>
  </sheets>
  <definedNames>
    <definedName name="_xlnm._FilterDatabase" localSheetId="0" hidden="1">Sheet1!$A$8:$E$8</definedName>
    <definedName name="_xlnm.Print_Titles" localSheetId="0">Sheet1!$8:$8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D68" i="1"/>
  <c r="E64" i="1"/>
  <c r="E63" i="1"/>
  <c r="D63" i="1"/>
  <c r="E62" i="1"/>
  <c r="D64" i="1" s="1"/>
  <c r="D60" i="1"/>
  <c r="D82" i="1"/>
  <c r="D79" i="1"/>
  <c r="D78" i="1"/>
  <c r="D77" i="1"/>
  <c r="D76" i="1"/>
  <c r="D75" i="1"/>
  <c r="D74" i="1"/>
  <c r="D73" i="1"/>
  <c r="D72" i="1"/>
  <c r="D71" i="1"/>
  <c r="D70" i="1"/>
  <c r="D62" i="1"/>
  <c r="D81" i="1"/>
  <c r="D57" i="1"/>
  <c r="D59" i="1" s="1"/>
  <c r="D48" i="1" l="1"/>
  <c r="E48" i="1" s="1"/>
  <c r="D49" i="1" s="1"/>
  <c r="E49" i="1" s="1"/>
  <c r="D50" i="1" s="1"/>
  <c r="E50" i="1" s="1"/>
  <c r="D51" i="1" s="1"/>
  <c r="D69" i="1" l="1"/>
  <c r="D44" i="1"/>
  <c r="D43" i="1"/>
  <c r="E94" i="1"/>
  <c r="D98" i="1" s="1"/>
  <c r="E98" i="1" s="1"/>
  <c r="E77" i="1" l="1"/>
  <c r="D99" i="1"/>
  <c r="E99" i="1" s="1"/>
  <c r="D65" i="1"/>
  <c r="E65" i="1" s="1"/>
  <c r="D66" i="1" s="1"/>
  <c r="E75" i="1"/>
  <c r="E70" i="1"/>
  <c r="E71" i="1"/>
  <c r="E79" i="1"/>
  <c r="E85" i="1"/>
  <c r="E78" i="1"/>
  <c r="E74" i="1"/>
  <c r="E93" i="1"/>
  <c r="D93" i="1" s="1"/>
  <c r="E72" i="1"/>
  <c r="E76" i="1"/>
  <c r="D95" i="1"/>
  <c r="E95" i="1" s="1"/>
  <c r="D96" i="1" s="1"/>
  <c r="E96" i="1" s="1"/>
  <c r="D97" i="1" s="1"/>
  <c r="E97" i="1" s="1"/>
  <c r="D100" i="1" s="1"/>
  <c r="E100" i="1" s="1"/>
  <c r="E89" i="1"/>
  <c r="E69" i="1"/>
  <c r="E73" i="1"/>
  <c r="D80" i="1" l="1"/>
  <c r="D85" i="1"/>
  <c r="E81" i="1" s="1"/>
  <c r="E66" i="1"/>
  <c r="D67" i="1" s="1"/>
  <c r="E67" i="1" s="1"/>
  <c r="D61" i="1"/>
  <c r="E61" i="1" s="1"/>
  <c r="D89" i="1"/>
  <c r="D90" i="1"/>
  <c r="E90" i="1" s="1"/>
  <c r="D91" i="1" s="1"/>
  <c r="E91" i="1" s="1"/>
  <c r="D92" i="1" s="1"/>
  <c r="E92" i="1" s="1"/>
  <c r="D86" i="1" l="1"/>
  <c r="E86" i="1" s="1"/>
  <c r="D87" i="1" s="1"/>
  <c r="E87" i="1" s="1"/>
  <c r="D88" i="1" s="1"/>
  <c r="E88" i="1" s="1"/>
  <c r="E82" i="1"/>
  <c r="E83" i="1"/>
  <c r="E84" i="1"/>
  <c r="E80" i="1"/>
</calcChain>
</file>

<file path=xl/sharedStrings.xml><?xml version="1.0" encoding="utf-8"?>
<sst xmlns="http://schemas.openxmlformats.org/spreadsheetml/2006/main" count="204" uniqueCount="127">
  <si>
    <t>CRTC</t>
  </si>
  <si>
    <t>CNA obtains relief NPA from NANPA</t>
  </si>
  <si>
    <t>CNA</t>
  </si>
  <si>
    <t>RPC develops the Planning Letter (PL)</t>
  </si>
  <si>
    <t>RPC</t>
  </si>
  <si>
    <t>Task Forces, Telecommunications Service Providers (TSPs) and users implement relief (starts at CRTC approval of Relief Option &amp; Date and ends on Relief Date)</t>
  </si>
  <si>
    <t>TSPs</t>
  </si>
  <si>
    <t>All TSPs to develop and file individual consumer awareness programs with the CRTC (may be done collectively by Telecommunications Alliance) (starts at CRTC approval of RIP and should be completed about 24 months prior to the Relief Date)</t>
  </si>
  <si>
    <t>CNA issues media release (in coordination with Telecommunications Alliance) (may start upon CRTC approval of RIP and should be issued at least 18 months prior to the Relief Date)</t>
  </si>
  <si>
    <t>CNA submits PL and RIP to NANPA (should be submitted at least 18 months prior to the Relief Date)</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</si>
  <si>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</si>
  <si>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</si>
  <si>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</si>
  <si>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(residence, business &amp; special customers) of the new NPA and, if applicable, of the need to transition from 7- to 10-digit local dialling (may start with the filing of Consumer Awareness Programs with the CRTC and all customers should be notified at least 18 months prior to the Relief Date)</t>
  </si>
  <si>
    <t>RPC updates the Planning Letter (PL)</t>
  </si>
  <si>
    <t>All TSPs to develop and file any changes to individual consumer awareness programs with the CRTC (may be done collectively by Telecommunications Alliance) (starts at CRTC approval of RIP and should be completed about 24 months prior to the Relief Date)</t>
  </si>
  <si>
    <t>NANPA receives and posts revised Planning Letter to NANPA website (within 2 weeks of receipt from the CNA)</t>
  </si>
  <si>
    <t>Task or Event</t>
  </si>
  <si>
    <t>PRIME</t>
  </si>
  <si>
    <t>START</t>
  </si>
  <si>
    <t>END</t>
  </si>
  <si>
    <t>CNA identifies NPA exhaust and notifies by e-mail CRTC staff, CSCN, NANPA &amp; CISC that the NPA will exhaust within 72 months</t>
  </si>
  <si>
    <t>CNA conducts J-NRUF &amp; releases results</t>
  </si>
  <si>
    <t>CRTC issues Telecom Notice of Consultation regarding establishment of an ad hoc Relief Planning Committee (RPC)</t>
  </si>
  <si>
    <t>CNA announces the date for the initial NPA Relief Planning face-to-face meeting &amp; requests contributions</t>
  </si>
  <si>
    <t>CNA develops and distributes Initial Planning Document (IPD) to RPC</t>
  </si>
  <si>
    <t>RPC participants review IPD &amp; submit contributions to RPC</t>
  </si>
  <si>
    <t>CNA chairs initial RPC meeting to start development of Planning Document (PD) &amp; Relief Implementation Plan (RIP) &amp; schedules future meetings/conference calls</t>
  </si>
  <si>
    <t>CNA, RPC</t>
  </si>
  <si>
    <t>CNA chairs subsequent RPC meetings/conference calls to finalize PD and RIP</t>
  </si>
  <si>
    <t>The RPC creates Consumer Awareness (CATF) and Network Implementation (NITF) Task Forces</t>
  </si>
  <si>
    <t>CNA forwards PD and RIP to the CISC and CRTC for approval</t>
  </si>
  <si>
    <t>Special Types of Telecommunications Service Users (9-1-1 Public Safety Answering Points (PSAPs), alarm companies, Internet Service Providers (ISPs), paging companies, etc.) to identify any concerns to RPC &amp; CRTC</t>
  </si>
  <si>
    <t>Special Users</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</si>
  <si>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</si>
  <si>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</si>
  <si>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</si>
  <si>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CRTC staff (linked to NITF and CATF reports)</t>
  </si>
  <si>
    <t>iconectiv TRA database updates to add Exchanges to new overlay NPA (starts on the date that the PL is posted to the NANPA web site and must be completed by 6 months prior to the Relief Date)</t>
  </si>
  <si>
    <t>iconectiv TRA</t>
  </si>
  <si>
    <t>All Telecommunications Service Providers and Telecommunications Service Users (including Special Users 9-1-1 PSAPs, alarm companies, ISPs, paging companies, payphone providers, etc.) to implement changes to their telecom equipment &amp; systems to accommodate the new NPA and the transition from 7- to 10-digit local dialling (starts upon CRTC approval of RIP and ends on the Relief Date)</t>
  </si>
  <si>
    <t>TSPs &amp; Telecom Service Users</t>
  </si>
  <si>
    <t>Payphone Providers reprogram payphones (starts upon CRTC approval of RIP and ends on the Relief Date)</t>
  </si>
  <si>
    <t>Payphone Providers</t>
  </si>
  <si>
    <t>TSPs and database owners/operators to modify systems and industry databases (starts on CRTC approval of RIP and ends on the Relief Date)</t>
  </si>
  <si>
    <t>TSPs &amp; Database Owners</t>
  </si>
  <si>
    <t>Operator Services &amp; Directory Assistance Readiness (starts on CRTC approval of RIP and ends on the Relief Date)</t>
  </si>
  <si>
    <t>Directory Publisher Readiness for relief (ability to identify the NPA in telephone numbers in the directory published after the new NPA is activated) (starts upon CRTC approval of RIP and ends on the Relief Date)</t>
  </si>
  <si>
    <t>Directory Publishers</t>
  </si>
  <si>
    <t>9-1-1 Systems and Databases Readiness (starts on CRTC approval of RIP and ends on the Relief Date)</t>
  </si>
  <si>
    <t>Network Systems &amp; Equipment Readiness (starts on CRTC approval of RIP and ends on the Relief Date)</t>
  </si>
  <si>
    <t>Service Order &amp; Business System Readiness (starts on CRTC approval of RIP and ends on the Relief Date)</t>
  </si>
  <si>
    <t>International Gateway Switch Translations Readiness for new NPA (starts on CRTC approval of RIP and ends on the Relief Date)</t>
  </si>
  <si>
    <t>Int’l TSPs</t>
  </si>
  <si>
    <t>Canadian Local Number Portability Consortium (CLNPC) Database Readiness for new NPA (starts on CRTC approval of RIP and ends on the Relief Date)</t>
  </si>
  <si>
    <t>CLNPC &amp; NPAC</t>
  </si>
  <si>
    <t>Toll Free SMS Database Readiness for new NPA (starts 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</si>
  <si>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</si>
  <si>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</si>
  <si>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</si>
  <si>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</si>
  <si>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TSPs must activate the new NPA in their networks by the start date for the Inter-Carrier Testing Period</t>
  </si>
  <si>
    <t xml:space="preserve">Date by which TSPs must route all calls using 10-digit signalling (i.e., cease use of 7-digit signalling) for local traffic sent to and received from other TSPs (must be completed by the start date for the Inter-Carrier Testing Period) (TSPs may, but are not obligated to, negotiate special routing arrangements on a bilateral basis if required) </t>
  </si>
  <si>
    <t>-</t>
  </si>
  <si>
    <t>Activation date for new NPA Test CO Codes and Test Numbers in network must be completed by the start date for the Inter-Carrier Testing Period)</t>
  </si>
  <si>
    <t>Phase-in of 7- to 10-Digit Dialling Transition Period announcements (starts about 3 months prior to Relief Date and occurs over 1 week)</t>
  </si>
  <si>
    <t>Phase-in of mandatory 10 digit dialling announcements (occurs over 1 week and should be completed at least 1 week prior to Relief Date to address any problems that may arise)</t>
  </si>
  <si>
    <t>Relief Date (earliest date when CO Codes in new NPA may be activated)</t>
  </si>
  <si>
    <t>TSPs change Mandatory 10-Digit Dialling Announcement to standard announcement (mandatory announcement is required for a minimum of 3 months) (removal starts about 3 months after Relief Date and must be completed within 1 month)</t>
  </si>
  <si>
    <t>New Item #</t>
  </si>
  <si>
    <t>CRTC issues Telecom Decision approving a Relief Option, Relief Date, &amp; New NPA, and RIP (Telecom Decision CRTC 2017-35)</t>
  </si>
  <si>
    <t>CNA issues July 2017 J-NRUF results</t>
  </si>
  <si>
    <t>TSPs, Telecom Alliance</t>
  </si>
  <si>
    <t>PSAPS, 9‑1‑1 Service Providers &amp; TSPs</t>
  </si>
  <si>
    <t>CNA holds RPC meetings to reach agreement on deferral of Relief Date and development of revised Relief Implementation Plan</t>
  </si>
  <si>
    <t>Dispute filed with the CISC/CRTC</t>
  </si>
  <si>
    <t>CRTC issues Telecom Decision CRTC 2018-59 approving the deferral of the Relief Date and directing the RPC to recommend an appropriate Relief Date based on the January 2018 R-NRUF results</t>
  </si>
  <si>
    <t>CNA issues January 2018 R-NRUF results</t>
  </si>
  <si>
    <t>CNA holds RPC meetings to reach agreement on appropriate Relief Date and development of revised Relief Implementation Plan</t>
  </si>
  <si>
    <t>RPC/TSPs</t>
  </si>
  <si>
    <t>Telecom Alliance</t>
  </si>
  <si>
    <t>Telecommunications Alliance issued media release to inform the media and population of the deferral of the introduction of 10 digit dialling and the new NPA in Newfoundland and Labrador.</t>
  </si>
  <si>
    <t>Telecommunications Alliance advised key stakeholders including municipalities, governements, chamber of commerce, etc. of deferral of 10-digit dialling and New NPA</t>
  </si>
  <si>
    <t>RPC updates the PL to advise of the deferral of Relief</t>
  </si>
  <si>
    <t>CNA submits PL to NANP</t>
  </si>
  <si>
    <t>RELIEF IMPLEMENTATION SCHEDULE</t>
  </si>
  <si>
    <t>Relief Date</t>
  </si>
  <si>
    <t>To be completed by RPC.</t>
  </si>
  <si>
    <t>CRTC issues Telecom Decision CRTC 2018-333 approving the revised Relief Date of 20 May 2022</t>
  </si>
  <si>
    <t>CNA forwards revised RIP to CISC/CRTC</t>
  </si>
  <si>
    <t>CNA forwards revised RIP to Secretary General of CRTC</t>
  </si>
  <si>
    <t>CNA issues January 2020 R-NRUF results indicating the Projected Exhaust Date is March 2024</t>
  </si>
  <si>
    <t>CNA chairs conference call to review contributions</t>
  </si>
  <si>
    <t>CNA chairs subsequent conference calls if necessary to finalize TIF report, schedule and revised RIP</t>
  </si>
  <si>
    <t>CNA submits revised PL to NANPA (should be submitted at least 18 months prior to the Relief Date)</t>
  </si>
  <si>
    <t>For an Overlay of new NPA over NPA 709</t>
  </si>
  <si>
    <t>CATF</t>
  </si>
  <si>
    <t>CNA announces the date for RPC conference call to review contribution on revised Relief Date (27 May 2023)</t>
  </si>
  <si>
    <t>CRTC issues Telecom Decision  on revised Relief Date (27 May 2023), schedule and RIP</t>
  </si>
  <si>
    <t>RPC submits CATF Progress Report #2 to CRTC staff (linked to CATF reports)</t>
  </si>
  <si>
    <t>TSPs to submit Communications Progress Report #2 to CATF (starts after completion date for all TSPs to file their revised CAP and requires 2 weeks)</t>
  </si>
  <si>
    <t>TSPs disconnect Test Codes &amp; Numbers, and submit Part 1 form to return Test Codes (starts 1 month after Relief Date and allows 1 month for completion)</t>
  </si>
  <si>
    <t>RPC Chair submits, to the CISC, the final RPC Chair Report indicating that the NPA 506 ad hoc RPC is no longer required.</t>
  </si>
  <si>
    <t>RPC Chair</t>
  </si>
  <si>
    <t>TSPs to submit Network Progress Report #2 to NITF (starts on commencement of Inter-Carrier Testing Period)</t>
  </si>
  <si>
    <t>NITF</t>
  </si>
  <si>
    <t>CATF develops &amp; submits CATF Progress Report #2 to RPC (linked to TSP reports to CATF)</t>
  </si>
  <si>
    <t>TSPs submit Final Progress Reports to CATF and NITF (starts on Relief Date and provides 2 weeks for preparation &amp; submission)</t>
  </si>
  <si>
    <t>NITF and CATF develop &amp; submit Final Progress Reports to RPC (linked to TSP reports to NITF and CATF)</t>
  </si>
  <si>
    <t>RPC submits Final Progress Reports to CRTC staff (linked to NITF and CATF reports)</t>
  </si>
  <si>
    <t xml:space="preserve">TSPs to submit Progress Report #3 to CATF &amp; NITF </t>
  </si>
  <si>
    <t>CATF &amp; NITF</t>
  </si>
  <si>
    <t>CATF &amp; NITF develop &amp; submit  Progress Report #3 to RPC (linked to TSP reports to CATF &amp; NITF)</t>
  </si>
  <si>
    <t>RPC submits Progress Report #3 to CRTC staff (linked to NITF reports)</t>
  </si>
  <si>
    <t>Bell Canada Contribution</t>
  </si>
  <si>
    <t>CNA issues July 2020 R-NRUF results indicating the Projected Exhaust Date is December 2026</t>
  </si>
  <si>
    <t>2023-04-XX</t>
  </si>
  <si>
    <t>2020-05-XX</t>
  </si>
  <si>
    <t>CNA issues January 2023 G-NRUF results indicating the Projected Exhaust Date is December 2024</t>
  </si>
  <si>
    <t>CRTC issues Telecom Decision CRTC 2021-13  indefinitely deferring relief planning until the area code re-enters the relief planning window.</t>
  </si>
  <si>
    <r>
      <t>Inter-Carrier Testing Period (subject to Inter-Carrier Network Test Plans) (starts about 3 months prior to the Relief Date</t>
    </r>
    <r>
      <rPr>
        <strike/>
        <sz val="9"/>
        <color rgb="FF000000"/>
        <rFont val="Arial"/>
        <family val="2"/>
      </rPr>
      <t>start date for the 7- to 10-Digit dialling transition period</t>
    </r>
    <r>
      <rPr>
        <sz val="9"/>
        <color rgb="FF000000"/>
        <rFont val="Arial"/>
        <family val="2"/>
      </rPr>
      <t>)</t>
    </r>
  </si>
  <si>
    <t>RPC submits NITF Progress Report #3 to CRTC staff (linked to NITF reports)</t>
  </si>
  <si>
    <t>NITF develops &amp; submits NITF Progress Report #3 to RPC (linked to TSP reports to NITF)</t>
  </si>
  <si>
    <t>Can't be processed until iconectiv database updates occur</t>
  </si>
  <si>
    <t>As we are alredy submitted Progress Reports #2 (see lines 57 to 59), I will remove these lines.</t>
  </si>
  <si>
    <r>
      <rPr>
        <strike/>
        <sz val="9"/>
        <color rgb="FF000000"/>
        <rFont val="Arial"/>
        <family val="2"/>
      </rPr>
      <t>CNA issues media release (in coordination with Telecommunications Alliance) to advise customers of the new relief implementation dates (may start upon CRTC approval of RIP and should be issued at least 18 months prior to the Relief Date)</t>
    </r>
    <r>
      <rPr>
        <sz val="9"/>
        <color rgb="FF000000"/>
        <rFont val="Arial"/>
        <family val="2"/>
      </rPr>
      <t xml:space="preserve">
</t>
    </r>
    <r>
      <rPr>
        <strike/>
        <u/>
        <sz val="9"/>
        <color rgb="FFFF0000"/>
        <rFont val="Arial"/>
        <family val="2"/>
      </rPr>
      <t>TSPs and/or Telecommunication Alliance issue media release (may start upon CRTC approval of RIP)</t>
    </r>
  </si>
  <si>
    <r>
      <rPr>
        <strike/>
        <sz val="9"/>
        <color rgb="FF000000"/>
        <rFont val="Arial"/>
        <family val="2"/>
      </rPr>
      <t xml:space="preserve">All TSPs to notify all customers (residence, business &amp; special customers) of the new NPA and, if applicable, of the need to transition from 7- to 10-digit local dialling </t>
    </r>
    <r>
      <rPr>
        <strike/>
        <sz val="9"/>
        <color rgb="FFFF0000"/>
        <rFont val="Arial"/>
        <family val="2"/>
      </rPr>
      <t>(may start with the filing of changes to the  Consumer Awareness Programs with the CRTC and all customers should be notified at least 18 months prior to the revised Relief Date)</t>
    </r>
    <r>
      <rPr>
        <sz val="9"/>
        <color rgb="FF000000"/>
        <rFont val="Arial"/>
        <family val="2"/>
      </rPr>
      <t xml:space="preserve"> </t>
    </r>
    <r>
      <rPr>
        <sz val="9"/>
        <color rgb="FFFF0000"/>
        <rFont val="Arial"/>
        <family val="2"/>
      </rPr>
      <t>All TSPs to notify all customers (including residence, business &amp; special customers) of the new overlay NPA (may start upon the filing of Consumer Awareness Programs with the CRTC)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</si>
</sst>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09]d\-mmm\-yy;@"/>
    <numFmt numFmtId="165" formatCode="[$-1009]mmmm\ d\,\ yyyy;@"/>
  </numFmts>
  <fonts count="19" x14ac:knownFonts="1">
    <font>
      <sz val="11"/>
      <color theme="1"/>
      <name val="Calibri"/>
      <family val="2"/>
      <scheme val="minor"/>
    </font>
    <font>
      <sz val="9"/>
      <color rgb="FF000000"/>
      <name val="Arial"/>
      <family val="2"/>
    </font>
    <font>
      <b/>
      <sz val="9"/>
      <color rgb="FF000000"/>
      <name val="Arial"/>
      <family val="2"/>
    </font>
    <font>
      <sz val="11"/>
      <color theme="1"/>
      <name val="Calibri"/>
      <family val="2"/>
      <scheme val="minor"/>
    </font>
    <font>
      <sz val="9"/>
      <name val="Arial"/>
      <family val="2"/>
    </font>
    <font>
      <b/>
      <sz val="11"/>
      <color theme="1"/>
      <name val="Arial"/>
      <family val="2"/>
    </font>
    <font>
      <sz val="9"/>
      <color rgb="FF00B050"/>
      <name val="Arial"/>
      <family val="2"/>
    </font>
    <font>
      <b/>
      <sz val="14"/>
      <color rgb="FFFF0000"/>
      <name val="Calibri"/>
      <family val="2"/>
      <scheme val="minor"/>
    </font>
    <font>
      <sz val="14"/>
      <color theme="1"/>
      <name val="Calibri"/>
      <family val="2"/>
      <scheme val="minor"/>
    </font>
    <font>
      <sz val="14"/>
      <color rgb="FFFF0000"/>
      <name val="Calibri"/>
      <family val="2"/>
      <scheme val="minor"/>
    </font>
    <font>
      <sz val="9"/>
      <color rgb="FF3BB0C3"/>
      <name val="Arial"/>
      <family val="2"/>
    </font>
    <font>
      <strike/>
      <sz val="9"/>
      <color rgb="FF000000"/>
      <name val="Arial"/>
      <family val="2"/>
    </font>
    <font>
      <strike/>
      <sz val="9"/>
      <name val="Arial"/>
      <family val="2"/>
    </font>
    <font>
      <strike/>
      <sz val="11"/>
      <color theme="1"/>
      <name val="Calibri"/>
      <family val="2"/>
      <scheme val="minor"/>
    </font>
    <font>
      <strike/>
      <sz val="9"/>
      <color rgb="FFFF00FF"/>
      <name val="Arial"/>
      <family val="2"/>
    </font>
    <font>
      <sz val="11"/>
      <color rgb="FFFF00FF"/>
      <name val="Calibri"/>
      <family val="2"/>
      <scheme val="minor"/>
    </font>
    <font>
      <strike/>
      <u/>
      <sz val="9"/>
      <color rgb="FFFF0000"/>
      <name val="Arial"/>
      <family val="2"/>
    </font>
    <font>
      <sz val="9"/>
      <color rgb="FFFF0000"/>
      <name val="Arial"/>
      <family val="2"/>
    </font>
    <font>
      <strike/>
      <sz val="9"/>
      <color rgb="FFFF0000"/>
      <name val="Arial"/>
      <family val="2"/>
    </font>
  </fonts>
  <fills count="8">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FFFFCC"/>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3" fillId="2" borderId="2" applyNumberFormat="0" applyFont="0" applyAlignment="0" applyProtection="0"/>
  </cellStyleXfs>
  <cellXfs count="6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xf>
    <xf numFmtId="0" fontId="1" fillId="0" borderId="6" xfId="0" applyFont="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164" fontId="0" fillId="4" borderId="2" xfId="1" applyNumberFormat="1" applyFont="1" applyFill="1" applyAlignment="1">
      <alignment horizontal="left" wrapText="1"/>
    </xf>
    <xf numFmtId="165" fontId="1" fillId="5" borderId="3" xfId="1" applyNumberFormat="1" applyFont="1" applyFill="1" applyBorder="1" applyAlignment="1">
      <alignment horizontal="center" vertical="center" wrapText="1"/>
    </xf>
    <xf numFmtId="165" fontId="1" fillId="5" borderId="1" xfId="1"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65" fontId="4" fillId="5" borderId="1" xfId="1"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5" fontId="6" fillId="6" borderId="1" xfId="0" applyNumberFormat="1" applyFont="1" applyFill="1" applyBorder="1" applyAlignment="1">
      <alignment horizontal="center" vertical="center" wrapText="1"/>
    </xf>
    <xf numFmtId="165" fontId="4" fillId="6"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4" fillId="6" borderId="1" xfId="1"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0" fontId="0" fillId="0" borderId="1" xfId="0" applyBorder="1"/>
    <xf numFmtId="0" fontId="7" fillId="0" borderId="0" xfId="0" applyFont="1"/>
    <xf numFmtId="0" fontId="8" fillId="0" borderId="0" xfId="0" applyFont="1"/>
    <xf numFmtId="15" fontId="9" fillId="0" borderId="0" xfId="0" applyNumberFormat="1" applyFont="1"/>
    <xf numFmtId="14" fontId="0" fillId="0" borderId="0" xfId="0" applyNumberFormat="1"/>
    <xf numFmtId="0" fontId="10" fillId="0" borderId="1" xfId="0" applyFont="1" applyBorder="1" applyAlignment="1">
      <alignment vertical="center" wrapText="1"/>
    </xf>
    <xf numFmtId="0" fontId="10" fillId="0" borderId="1" xfId="0" applyFont="1" applyBorder="1" applyAlignment="1">
      <alignment horizontal="center" vertical="center" wrapText="1"/>
    </xf>
    <xf numFmtId="165" fontId="10" fillId="0" borderId="1" xfId="0" applyNumberFormat="1" applyFont="1" applyBorder="1" applyAlignment="1">
      <alignment horizontal="center" vertical="center" wrapText="1"/>
    </xf>
    <xf numFmtId="165" fontId="10" fillId="4" borderId="1" xfId="0" applyNumberFormat="1"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165" fontId="10" fillId="7" borderId="1" xfId="0" applyNumberFormat="1" applyFont="1" applyFill="1" applyBorder="1" applyAlignment="1">
      <alignment horizontal="center" vertical="center" wrapText="1"/>
    </xf>
    <xf numFmtId="15" fontId="0" fillId="0" borderId="0" xfId="0" applyNumberFormat="1"/>
    <xf numFmtId="0" fontId="11" fillId="0" borderId="1" xfId="0" applyFont="1" applyBorder="1" applyAlignment="1">
      <alignment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165" fontId="1" fillId="7" borderId="1" xfId="0" applyNumberFormat="1" applyFont="1" applyFill="1" applyBorder="1" applyAlignment="1">
      <alignment horizontal="center" vertical="center" wrapText="1"/>
    </xf>
    <xf numFmtId="165" fontId="12" fillId="6" borderId="1" xfId="1" applyNumberFormat="1"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5" fontId="4" fillId="7" borderId="1" xfId="1" applyNumberFormat="1" applyFont="1" applyFill="1" applyBorder="1" applyAlignment="1">
      <alignment horizontal="center" vertical="center" wrapText="1"/>
    </xf>
    <xf numFmtId="0" fontId="13" fillId="0" borderId="0" xfId="0" applyFont="1"/>
    <xf numFmtId="0" fontId="1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165" fontId="14" fillId="0" borderId="1" xfId="0" applyNumberFormat="1" applyFont="1" applyBorder="1" applyAlignment="1">
      <alignment horizontal="center" vertical="center" wrapText="1"/>
    </xf>
    <xf numFmtId="165" fontId="12" fillId="6"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wrapText="1"/>
    </xf>
    <xf numFmtId="0" fontId="15" fillId="0" borderId="8" xfId="0" applyFont="1" applyBorder="1" applyAlignment="1">
      <alignment horizontal="center" vertical="center" wrapText="1"/>
    </xf>
  </cellXfs>
  <cellStyles count="2">
    <cellStyle name="Normal" xfId="0" builtinId="0"/>
    <cellStyle name="Note" xfId="1" builtinId="10"/>
  </cellStyles>
  <dxfs count="0"/>
  <tableStyles count="0" defaultTableStyle="TableStyleMedium2" defaultPivotStyle="PivotStyleLight16"/>
  <colors>
    <mruColors>
      <color rgb="FFFF00FF"/>
      <color rgb="FFFFFFCC"/>
      <color rgb="FF3BB0C3"/>
      <color rgb="FF10E3EE"/>
      <color rgb="FF53EBF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tabSelected="1" topLeftCell="A4" zoomScaleNormal="100" workbookViewId="0">
      <selection activeCell="F64" sqref="F64"/>
    </sheetView>
  </sheetViews>
  <sheetFormatPr baseColWidth="10" defaultColWidth="11.69140625" defaultRowHeight="14.6" x14ac:dyDescent="0.4"/>
  <cols>
    <col min="1" max="1" width="6.69140625" customWidth="1"/>
    <col min="2" max="2" width="40.69140625" customWidth="1"/>
    <col min="3" max="3" width="17.3046875" customWidth="1"/>
    <col min="4" max="5" width="17.3046875" bestFit="1" customWidth="1"/>
    <col min="6" max="6" width="23.3046875" customWidth="1"/>
  </cols>
  <sheetData>
    <row r="1" spans="1:5" ht="18.45" x14ac:dyDescent="0.5">
      <c r="A1" s="32" t="s">
        <v>114</v>
      </c>
      <c r="B1" s="33"/>
    </row>
    <row r="2" spans="1:5" ht="18.45" x14ac:dyDescent="0.5">
      <c r="A2" s="33"/>
      <c r="B2" s="34" t="s">
        <v>116</v>
      </c>
    </row>
    <row r="3" spans="1:5" x14ac:dyDescent="0.4">
      <c r="A3" s="61" t="s">
        <v>85</v>
      </c>
      <c r="B3" s="62"/>
      <c r="C3" s="62"/>
      <c r="D3" s="62"/>
      <c r="E3" s="62"/>
    </row>
    <row r="4" spans="1:5" x14ac:dyDescent="0.4">
      <c r="A4" s="61" t="s">
        <v>95</v>
      </c>
      <c r="B4" s="62"/>
      <c r="C4" s="62"/>
      <c r="D4" s="62"/>
      <c r="E4" s="62"/>
    </row>
    <row r="5" spans="1:5" ht="28.3" x14ac:dyDescent="0.4">
      <c r="A5" s="11" t="s">
        <v>86</v>
      </c>
      <c r="B5" s="17">
        <v>45339</v>
      </c>
      <c r="C5" s="12"/>
      <c r="D5" s="12"/>
      <c r="E5" s="12"/>
    </row>
    <row r="6" spans="1:5" x14ac:dyDescent="0.4">
      <c r="A6" s="61" t="s">
        <v>87</v>
      </c>
      <c r="B6" s="62"/>
      <c r="C6" s="62"/>
      <c r="D6" s="62"/>
      <c r="E6" s="62"/>
    </row>
    <row r="7" spans="1:5" ht="15" thickBot="1" x14ac:dyDescent="0.45"/>
    <row r="8" spans="1:5" ht="23.6" thickBot="1" x14ac:dyDescent="0.45">
      <c r="A8" s="5" t="s">
        <v>69</v>
      </c>
      <c r="B8" s="5" t="s">
        <v>17</v>
      </c>
      <c r="C8" s="5" t="s">
        <v>18</v>
      </c>
      <c r="D8" s="5" t="s">
        <v>19</v>
      </c>
      <c r="E8" s="6" t="s">
        <v>20</v>
      </c>
    </row>
    <row r="9" spans="1:5" ht="34.75" x14ac:dyDescent="0.4">
      <c r="A9" s="3">
        <v>1</v>
      </c>
      <c r="B9" s="4" t="s">
        <v>21</v>
      </c>
      <c r="C9" s="3" t="s">
        <v>2</v>
      </c>
      <c r="D9" s="18"/>
      <c r="E9" s="18">
        <v>42440</v>
      </c>
    </row>
    <row r="10" spans="1:5" x14ac:dyDescent="0.4">
      <c r="A10" s="3">
        <v>2</v>
      </c>
      <c r="B10" s="2" t="s">
        <v>22</v>
      </c>
      <c r="C10" s="1" t="s">
        <v>2</v>
      </c>
      <c r="D10" s="19">
        <v>42443</v>
      </c>
      <c r="E10" s="19">
        <v>42506</v>
      </c>
    </row>
    <row r="11" spans="1:5" ht="34.75" x14ac:dyDescent="0.4">
      <c r="A11" s="3">
        <v>3</v>
      </c>
      <c r="B11" s="2" t="s">
        <v>23</v>
      </c>
      <c r="C11" s="1" t="s">
        <v>0</v>
      </c>
      <c r="D11" s="19"/>
      <c r="E11" s="19">
        <v>42521</v>
      </c>
    </row>
    <row r="12" spans="1:5" ht="23.15" x14ac:dyDescent="0.4">
      <c r="A12" s="3">
        <v>4</v>
      </c>
      <c r="B12" s="2" t="s">
        <v>24</v>
      </c>
      <c r="C12" s="1" t="s">
        <v>2</v>
      </c>
      <c r="D12" s="19">
        <v>42587</v>
      </c>
      <c r="E12" s="19">
        <v>42633</v>
      </c>
    </row>
    <row r="13" spans="1:5" ht="23.15" x14ac:dyDescent="0.4">
      <c r="A13" s="3">
        <v>5</v>
      </c>
      <c r="B13" s="2" t="s">
        <v>25</v>
      </c>
      <c r="C13" s="1" t="s">
        <v>2</v>
      </c>
      <c r="D13" s="19">
        <v>42521</v>
      </c>
      <c r="E13" s="19">
        <v>42587</v>
      </c>
    </row>
    <row r="14" spans="1:5" ht="23.15" x14ac:dyDescent="0.4">
      <c r="A14" s="3">
        <v>6</v>
      </c>
      <c r="B14" s="2" t="s">
        <v>26</v>
      </c>
      <c r="C14" s="1" t="s">
        <v>4</v>
      </c>
      <c r="D14" s="19">
        <v>42587</v>
      </c>
      <c r="E14" s="19">
        <v>42626</v>
      </c>
    </row>
    <row r="15" spans="1:5" ht="34.75" x14ac:dyDescent="0.4">
      <c r="A15" s="3">
        <v>7</v>
      </c>
      <c r="B15" s="2" t="s">
        <v>27</v>
      </c>
      <c r="C15" s="1" t="s">
        <v>28</v>
      </c>
      <c r="D15" s="19">
        <v>42633</v>
      </c>
      <c r="E15" s="19">
        <v>42635</v>
      </c>
    </row>
    <row r="16" spans="1:5" ht="23.15" x14ac:dyDescent="0.4">
      <c r="A16" s="3">
        <v>8</v>
      </c>
      <c r="B16" s="2" t="s">
        <v>29</v>
      </c>
      <c r="C16" s="1" t="s">
        <v>28</v>
      </c>
      <c r="D16" s="19">
        <v>42636</v>
      </c>
      <c r="E16" s="19">
        <v>42650</v>
      </c>
    </row>
    <row r="17" spans="1:5" ht="23.15" x14ac:dyDescent="0.4">
      <c r="A17" s="3">
        <v>9</v>
      </c>
      <c r="B17" s="2" t="s">
        <v>30</v>
      </c>
      <c r="C17" s="1" t="s">
        <v>4</v>
      </c>
      <c r="D17" s="19">
        <v>42634</v>
      </c>
      <c r="E17" s="19">
        <v>42664</v>
      </c>
    </row>
    <row r="18" spans="1:5" ht="23.15" x14ac:dyDescent="0.4">
      <c r="A18" s="3">
        <v>10</v>
      </c>
      <c r="B18" s="2" t="s">
        <v>31</v>
      </c>
      <c r="C18" s="1" t="s">
        <v>2</v>
      </c>
      <c r="D18" s="19">
        <v>42654</v>
      </c>
      <c r="E18" s="19">
        <v>42654</v>
      </c>
    </row>
    <row r="19" spans="1:5" ht="57.9" x14ac:dyDescent="0.4">
      <c r="A19" s="3">
        <v>11</v>
      </c>
      <c r="B19" s="2" t="s">
        <v>32</v>
      </c>
      <c r="C19" s="1" t="s">
        <v>33</v>
      </c>
      <c r="D19" s="19">
        <v>42521</v>
      </c>
      <c r="E19" s="19">
        <v>42650</v>
      </c>
    </row>
    <row r="20" spans="1:5" ht="34.75" x14ac:dyDescent="0.4">
      <c r="A20" s="3">
        <v>12</v>
      </c>
      <c r="B20" s="2" t="s">
        <v>70</v>
      </c>
      <c r="C20" s="1" t="s">
        <v>0</v>
      </c>
      <c r="D20" s="19">
        <v>42654</v>
      </c>
      <c r="E20" s="19">
        <v>42768</v>
      </c>
    </row>
    <row r="21" spans="1:5" x14ac:dyDescent="0.4">
      <c r="A21" s="3">
        <v>13</v>
      </c>
      <c r="B21" s="2" t="s">
        <v>1</v>
      </c>
      <c r="C21" s="1" t="s">
        <v>2</v>
      </c>
      <c r="D21" s="20">
        <v>42768</v>
      </c>
      <c r="E21" s="20">
        <v>42772</v>
      </c>
    </row>
    <row r="22" spans="1:5" x14ac:dyDescent="0.4">
      <c r="A22" s="3">
        <v>14</v>
      </c>
      <c r="B22" s="2" t="s">
        <v>3</v>
      </c>
      <c r="C22" s="1" t="s">
        <v>4</v>
      </c>
      <c r="D22" s="20">
        <v>42769</v>
      </c>
      <c r="E22" s="20">
        <v>42808</v>
      </c>
    </row>
    <row r="23" spans="1:5" ht="46.3" x14ac:dyDescent="0.4">
      <c r="A23" s="3">
        <v>15</v>
      </c>
      <c r="B23" s="2" t="s">
        <v>5</v>
      </c>
      <c r="C23" s="1" t="s">
        <v>6</v>
      </c>
      <c r="D23" s="20">
        <v>42768</v>
      </c>
      <c r="E23" s="20">
        <v>43428</v>
      </c>
    </row>
    <row r="24" spans="1:5" ht="57.9" x14ac:dyDescent="0.4">
      <c r="A24" s="3">
        <v>16</v>
      </c>
      <c r="B24" s="2" t="s">
        <v>7</v>
      </c>
      <c r="C24" s="1" t="s">
        <v>6</v>
      </c>
      <c r="D24" s="20">
        <v>42768</v>
      </c>
      <c r="E24" s="20">
        <v>42790</v>
      </c>
    </row>
    <row r="25" spans="1:5" ht="46.3" x14ac:dyDescent="0.4">
      <c r="A25" s="3">
        <v>17</v>
      </c>
      <c r="B25" s="2" t="s">
        <v>8</v>
      </c>
      <c r="C25" s="1" t="s">
        <v>2</v>
      </c>
      <c r="D25" s="20">
        <v>42768</v>
      </c>
      <c r="E25" s="20">
        <v>42790</v>
      </c>
    </row>
    <row r="26" spans="1:5" ht="23.15" x14ac:dyDescent="0.4">
      <c r="A26" s="3">
        <v>18</v>
      </c>
      <c r="B26" s="7" t="s">
        <v>9</v>
      </c>
      <c r="C26" s="8" t="s">
        <v>2</v>
      </c>
      <c r="D26" s="20">
        <v>42808</v>
      </c>
      <c r="E26" s="20">
        <v>42808</v>
      </c>
    </row>
    <row r="27" spans="1:5" ht="23.15" x14ac:dyDescent="0.4">
      <c r="A27" s="3">
        <v>19</v>
      </c>
      <c r="B27" s="2" t="s">
        <v>10</v>
      </c>
      <c r="C27" s="1" t="s">
        <v>11</v>
      </c>
      <c r="D27" s="20">
        <v>42808</v>
      </c>
      <c r="E27" s="20">
        <v>42809</v>
      </c>
    </row>
    <row r="28" spans="1:5" ht="34.75" x14ac:dyDescent="0.4">
      <c r="A28" s="3">
        <v>20</v>
      </c>
      <c r="B28" s="2" t="s">
        <v>12</v>
      </c>
      <c r="C28" s="1" t="s">
        <v>6</v>
      </c>
      <c r="D28" s="21">
        <v>42790</v>
      </c>
      <c r="E28" s="21">
        <v>43428</v>
      </c>
    </row>
    <row r="29" spans="1:5" ht="69.45" x14ac:dyDescent="0.4">
      <c r="A29" s="3">
        <v>21</v>
      </c>
      <c r="B29" s="2" t="s">
        <v>13</v>
      </c>
      <c r="C29" s="1" t="s">
        <v>6</v>
      </c>
      <c r="D29" s="21">
        <v>42790</v>
      </c>
      <c r="E29" s="21">
        <v>42879</v>
      </c>
    </row>
    <row r="30" spans="1:5" ht="34.75" x14ac:dyDescent="0.4">
      <c r="A30" s="3">
        <v>22</v>
      </c>
      <c r="B30" s="2" t="s">
        <v>34</v>
      </c>
      <c r="C30" s="1" t="s">
        <v>6</v>
      </c>
      <c r="D30" s="19">
        <v>42879</v>
      </c>
      <c r="E30" s="19">
        <v>42893</v>
      </c>
    </row>
    <row r="31" spans="1:5" ht="23.15" x14ac:dyDescent="0.4">
      <c r="A31" s="3">
        <v>23</v>
      </c>
      <c r="B31" s="2" t="s">
        <v>35</v>
      </c>
      <c r="C31" s="1" t="s">
        <v>36</v>
      </c>
      <c r="D31" s="19">
        <v>42893</v>
      </c>
      <c r="E31" s="19">
        <v>42907</v>
      </c>
    </row>
    <row r="32" spans="1:5" ht="23.15" x14ac:dyDescent="0.4">
      <c r="A32" s="3">
        <v>24</v>
      </c>
      <c r="B32" s="2" t="s">
        <v>37</v>
      </c>
      <c r="C32" s="1" t="s">
        <v>4</v>
      </c>
      <c r="D32" s="19">
        <v>42907</v>
      </c>
      <c r="E32" s="19">
        <v>42921</v>
      </c>
    </row>
    <row r="33" spans="1:7" x14ac:dyDescent="0.4">
      <c r="A33" s="3">
        <v>25</v>
      </c>
      <c r="B33" s="2" t="s">
        <v>71</v>
      </c>
      <c r="C33" s="1" t="s">
        <v>2</v>
      </c>
      <c r="D33" s="19"/>
      <c r="E33" s="19">
        <v>42983</v>
      </c>
    </row>
    <row r="34" spans="1:7" x14ac:dyDescent="0.4">
      <c r="A34" s="3">
        <v>26</v>
      </c>
      <c r="B34" s="9" t="s">
        <v>74</v>
      </c>
      <c r="C34" s="1" t="s">
        <v>4</v>
      </c>
      <c r="D34" s="19">
        <v>43033</v>
      </c>
      <c r="E34" s="19">
        <v>43056</v>
      </c>
    </row>
    <row r="35" spans="1:7" x14ac:dyDescent="0.4">
      <c r="A35" s="3">
        <v>27</v>
      </c>
      <c r="B35" s="10" t="s">
        <v>75</v>
      </c>
      <c r="C35" s="1" t="s">
        <v>79</v>
      </c>
      <c r="D35" s="19"/>
      <c r="E35" s="19">
        <v>43068</v>
      </c>
    </row>
    <row r="36" spans="1:7" ht="46.3" x14ac:dyDescent="0.4">
      <c r="A36" s="3">
        <v>28</v>
      </c>
      <c r="B36" s="2" t="s">
        <v>76</v>
      </c>
      <c r="C36" s="1" t="s">
        <v>0</v>
      </c>
      <c r="D36" s="19">
        <v>43068</v>
      </c>
      <c r="E36" s="21">
        <v>43145</v>
      </c>
    </row>
    <row r="37" spans="1:7" x14ac:dyDescent="0.4">
      <c r="A37" s="3">
        <v>29</v>
      </c>
      <c r="B37" s="2" t="s">
        <v>77</v>
      </c>
      <c r="C37" s="1" t="s">
        <v>2</v>
      </c>
      <c r="D37" s="19"/>
      <c r="E37" s="19">
        <v>43167</v>
      </c>
    </row>
    <row r="38" spans="1:7" ht="46.3" x14ac:dyDescent="0.4">
      <c r="A38" s="3">
        <v>30</v>
      </c>
      <c r="B38" s="2" t="s">
        <v>81</v>
      </c>
      <c r="C38" s="1" t="s">
        <v>80</v>
      </c>
      <c r="D38" s="19">
        <v>43145</v>
      </c>
      <c r="E38" s="19">
        <v>43159</v>
      </c>
    </row>
    <row r="39" spans="1:7" ht="46.3" x14ac:dyDescent="0.4">
      <c r="A39" s="3">
        <v>31</v>
      </c>
      <c r="B39" s="2" t="s">
        <v>82</v>
      </c>
      <c r="C39" s="1" t="s">
        <v>72</v>
      </c>
      <c r="D39" s="19">
        <v>43145</v>
      </c>
      <c r="E39" s="19">
        <v>43159</v>
      </c>
    </row>
    <row r="40" spans="1:7" x14ac:dyDescent="0.4">
      <c r="A40" s="3">
        <v>32</v>
      </c>
      <c r="B40" s="2" t="s">
        <v>83</v>
      </c>
      <c r="C40" s="1" t="s">
        <v>4</v>
      </c>
      <c r="D40" s="22">
        <v>43145</v>
      </c>
      <c r="E40" s="22">
        <v>43189</v>
      </c>
    </row>
    <row r="41" spans="1:7" x14ac:dyDescent="0.4">
      <c r="A41" s="3">
        <v>33</v>
      </c>
      <c r="B41" s="2" t="s">
        <v>84</v>
      </c>
      <c r="C41" s="1" t="s">
        <v>2</v>
      </c>
      <c r="D41" s="22">
        <v>43189</v>
      </c>
      <c r="E41" s="22">
        <v>43199</v>
      </c>
    </row>
    <row r="42" spans="1:7" x14ac:dyDescent="0.4">
      <c r="A42" s="3">
        <v>34</v>
      </c>
      <c r="B42" s="9" t="s">
        <v>78</v>
      </c>
      <c r="C42" s="1" t="s">
        <v>4</v>
      </c>
      <c r="D42" s="22">
        <v>43215</v>
      </c>
      <c r="E42" s="22">
        <v>43215</v>
      </c>
    </row>
    <row r="43" spans="1:7" ht="23.15" x14ac:dyDescent="0.4">
      <c r="A43" s="3">
        <v>35</v>
      </c>
      <c r="B43" s="2" t="s">
        <v>90</v>
      </c>
      <c r="C43" s="1" t="s">
        <v>2</v>
      </c>
      <c r="D43" s="22">
        <f>E42</f>
        <v>43215</v>
      </c>
      <c r="E43" s="22">
        <v>43236</v>
      </c>
    </row>
    <row r="44" spans="1:7" ht="23.15" x14ac:dyDescent="0.4">
      <c r="A44" s="3">
        <v>36</v>
      </c>
      <c r="B44" s="2" t="s">
        <v>88</v>
      </c>
      <c r="C44" s="1" t="s">
        <v>0</v>
      </c>
      <c r="D44" s="22">
        <f>E43</f>
        <v>43236</v>
      </c>
      <c r="E44" s="22">
        <v>43707</v>
      </c>
    </row>
    <row r="45" spans="1:7" x14ac:dyDescent="0.4">
      <c r="A45" s="3">
        <v>37</v>
      </c>
      <c r="B45" s="2" t="s">
        <v>14</v>
      </c>
      <c r="C45" s="1" t="s">
        <v>4</v>
      </c>
      <c r="D45" s="20">
        <v>43349</v>
      </c>
      <c r="E45" s="20">
        <v>43367</v>
      </c>
    </row>
    <row r="46" spans="1:7" ht="23.15" x14ac:dyDescent="0.4">
      <c r="A46" s="3">
        <v>38</v>
      </c>
      <c r="B46" s="13" t="s">
        <v>91</v>
      </c>
      <c r="C46" s="14" t="s">
        <v>2</v>
      </c>
      <c r="D46" s="23">
        <v>43914</v>
      </c>
      <c r="E46" s="23">
        <v>43914</v>
      </c>
    </row>
    <row r="47" spans="1:7" ht="34.75" x14ac:dyDescent="0.4">
      <c r="A47" s="1">
        <v>39</v>
      </c>
      <c r="B47" s="16" t="s">
        <v>97</v>
      </c>
      <c r="C47" s="15" t="s">
        <v>2</v>
      </c>
      <c r="D47" s="23">
        <v>43952</v>
      </c>
      <c r="E47" s="23">
        <v>43959</v>
      </c>
      <c r="G47" s="35"/>
    </row>
    <row r="48" spans="1:7" x14ac:dyDescent="0.4">
      <c r="A48" s="3">
        <v>40</v>
      </c>
      <c r="B48" s="16" t="s">
        <v>92</v>
      </c>
      <c r="C48" s="15" t="s">
        <v>4</v>
      </c>
      <c r="D48" s="23">
        <f>E47+14</f>
        <v>43973</v>
      </c>
      <c r="E48" s="23">
        <f>D48+7</f>
        <v>43980</v>
      </c>
    </row>
    <row r="49" spans="1:7" ht="23.15" x14ac:dyDescent="0.4">
      <c r="A49" s="3">
        <v>41</v>
      </c>
      <c r="B49" s="16" t="s">
        <v>93</v>
      </c>
      <c r="C49" s="15" t="s">
        <v>2</v>
      </c>
      <c r="D49" s="23">
        <f>E48</f>
        <v>43980</v>
      </c>
      <c r="E49" s="23">
        <f>D49+14</f>
        <v>43994</v>
      </c>
    </row>
    <row r="50" spans="1:7" x14ac:dyDescent="0.4">
      <c r="A50" s="3">
        <v>42</v>
      </c>
      <c r="B50" s="13" t="s">
        <v>89</v>
      </c>
      <c r="C50" s="14" t="s">
        <v>2</v>
      </c>
      <c r="D50" s="23">
        <f>E49</f>
        <v>43994</v>
      </c>
      <c r="E50" s="23">
        <f>+D50+14</f>
        <v>44008</v>
      </c>
    </row>
    <row r="51" spans="1:7" ht="23.15" x14ac:dyDescent="0.4">
      <c r="A51" s="3">
        <v>43</v>
      </c>
      <c r="B51" s="13" t="s">
        <v>98</v>
      </c>
      <c r="C51" s="14" t="s">
        <v>0</v>
      </c>
      <c r="D51" s="23">
        <f>E50</f>
        <v>44008</v>
      </c>
      <c r="E51" s="24">
        <v>44134</v>
      </c>
    </row>
    <row r="52" spans="1:7" ht="23.15" x14ac:dyDescent="0.4">
      <c r="A52" s="3">
        <v>44</v>
      </c>
      <c r="B52" s="36" t="s">
        <v>115</v>
      </c>
      <c r="C52" s="37" t="s">
        <v>2</v>
      </c>
      <c r="D52" s="38">
        <v>44427</v>
      </c>
      <c r="E52" s="38">
        <v>44427</v>
      </c>
    </row>
    <row r="53" spans="1:7" x14ac:dyDescent="0.4">
      <c r="A53" s="1">
        <v>45</v>
      </c>
      <c r="B53" s="40" t="s">
        <v>89</v>
      </c>
      <c r="C53" s="41" t="s">
        <v>2</v>
      </c>
      <c r="D53" s="39">
        <v>44104</v>
      </c>
      <c r="E53" s="39">
        <v>44104</v>
      </c>
    </row>
    <row r="54" spans="1:7" ht="34.75" x14ac:dyDescent="0.4">
      <c r="A54" s="3">
        <v>46</v>
      </c>
      <c r="B54" s="40" t="s">
        <v>119</v>
      </c>
      <c r="C54" s="41" t="s">
        <v>0</v>
      </c>
      <c r="D54" s="39">
        <v>44214</v>
      </c>
      <c r="E54" s="39">
        <v>44214</v>
      </c>
      <c r="G54" s="43"/>
    </row>
    <row r="55" spans="1:7" ht="23.15" x14ac:dyDescent="0.4">
      <c r="A55" s="3">
        <v>47</v>
      </c>
      <c r="B55" s="36" t="s">
        <v>118</v>
      </c>
      <c r="C55" s="41" t="s">
        <v>2</v>
      </c>
      <c r="D55" s="23">
        <v>45014</v>
      </c>
      <c r="E55" s="23">
        <v>45014</v>
      </c>
    </row>
    <row r="56" spans="1:7" ht="34.75" x14ac:dyDescent="0.4">
      <c r="A56" s="3">
        <v>48</v>
      </c>
      <c r="B56" s="36" t="s">
        <v>97</v>
      </c>
      <c r="C56" s="41" t="s">
        <v>2</v>
      </c>
      <c r="D56" s="42" t="s">
        <v>116</v>
      </c>
      <c r="E56" s="42" t="s">
        <v>116</v>
      </c>
    </row>
    <row r="57" spans="1:7" ht="23.15" x14ac:dyDescent="0.4">
      <c r="A57" s="3">
        <v>49</v>
      </c>
      <c r="B57" s="36" t="s">
        <v>93</v>
      </c>
      <c r="C57" s="41" t="s">
        <v>2</v>
      </c>
      <c r="D57" s="42" t="str">
        <f>E56</f>
        <v>2023-04-XX</v>
      </c>
      <c r="E57" s="42" t="s">
        <v>116</v>
      </c>
    </row>
    <row r="58" spans="1:7" x14ac:dyDescent="0.4">
      <c r="A58" s="3">
        <v>50</v>
      </c>
      <c r="B58" s="36" t="s">
        <v>89</v>
      </c>
      <c r="C58" s="41" t="s">
        <v>2</v>
      </c>
      <c r="D58" s="42" t="s">
        <v>117</v>
      </c>
      <c r="E58" s="42" t="s">
        <v>117</v>
      </c>
    </row>
    <row r="59" spans="1:7" ht="23.15" x14ac:dyDescent="0.4">
      <c r="A59" s="1">
        <v>51</v>
      </c>
      <c r="B59" s="36" t="s">
        <v>98</v>
      </c>
      <c r="C59" s="41" t="s">
        <v>0</v>
      </c>
      <c r="D59" s="42" t="str">
        <f>E58</f>
        <v>2020-05-XX</v>
      </c>
      <c r="E59" s="42">
        <v>45168</v>
      </c>
    </row>
    <row r="60" spans="1:7" ht="23.15" x14ac:dyDescent="0.4">
      <c r="A60" s="3">
        <v>52</v>
      </c>
      <c r="B60" s="7" t="s">
        <v>94</v>
      </c>
      <c r="C60" s="8" t="s">
        <v>2</v>
      </c>
      <c r="D60" s="24">
        <f>E59</f>
        <v>45168</v>
      </c>
      <c r="E60" s="24">
        <v>45174</v>
      </c>
    </row>
    <row r="61" spans="1:7" ht="34.75" x14ac:dyDescent="0.4">
      <c r="A61" s="3">
        <v>53</v>
      </c>
      <c r="B61" s="7" t="s">
        <v>16</v>
      </c>
      <c r="C61" s="8" t="s">
        <v>11</v>
      </c>
      <c r="D61" s="26">
        <f>E60</f>
        <v>45174</v>
      </c>
      <c r="E61" s="26">
        <f>D61+14</f>
        <v>45188</v>
      </c>
    </row>
    <row r="62" spans="1:7" ht="57.9" x14ac:dyDescent="0.4">
      <c r="A62" s="3">
        <v>54</v>
      </c>
      <c r="B62" s="7" t="s">
        <v>15</v>
      </c>
      <c r="C62" s="8" t="s">
        <v>6</v>
      </c>
      <c r="D62" s="25">
        <f>E59</f>
        <v>45168</v>
      </c>
      <c r="E62" s="26">
        <f>EDATE(D62,1)</f>
        <v>45199</v>
      </c>
    </row>
    <row r="63" spans="1:7" ht="81" x14ac:dyDescent="0.4">
      <c r="A63" s="3">
        <v>55</v>
      </c>
      <c r="B63" s="2" t="s">
        <v>125</v>
      </c>
      <c r="C63" s="45" t="s">
        <v>2</v>
      </c>
      <c r="D63" s="60">
        <f>E59</f>
        <v>45168</v>
      </c>
      <c r="E63" s="46">
        <f>EDATE(D63,1)</f>
        <v>45199</v>
      </c>
    </row>
    <row r="64" spans="1:7" ht="115.75" x14ac:dyDescent="0.4">
      <c r="A64" s="3">
        <v>56</v>
      </c>
      <c r="B64" s="2" t="s">
        <v>126</v>
      </c>
      <c r="C64" s="1" t="s">
        <v>6</v>
      </c>
      <c r="D64" s="26">
        <f>E62</f>
        <v>45199</v>
      </c>
      <c r="E64" s="27">
        <f>EDATE(D64,2)</f>
        <v>45260</v>
      </c>
    </row>
    <row r="65" spans="1:6" ht="34.75" x14ac:dyDescent="0.4">
      <c r="A65" s="1">
        <v>57</v>
      </c>
      <c r="B65" s="47" t="s">
        <v>100</v>
      </c>
      <c r="C65" s="48" t="s">
        <v>6</v>
      </c>
      <c r="D65" s="49">
        <f>E64</f>
        <v>45260</v>
      </c>
      <c r="E65" s="50">
        <f>D65+14</f>
        <v>45274</v>
      </c>
    </row>
    <row r="66" spans="1:6" ht="23.15" x14ac:dyDescent="0.4">
      <c r="A66" s="3">
        <v>58</v>
      </c>
      <c r="B66" s="47" t="s">
        <v>106</v>
      </c>
      <c r="C66" s="48" t="s">
        <v>96</v>
      </c>
      <c r="D66" s="50">
        <f>E65</f>
        <v>45274</v>
      </c>
      <c r="E66" s="50">
        <f>D66+28</f>
        <v>45302</v>
      </c>
    </row>
    <row r="67" spans="1:6" ht="23.15" x14ac:dyDescent="0.4">
      <c r="A67" s="3">
        <v>59</v>
      </c>
      <c r="B67" s="47" t="s">
        <v>99</v>
      </c>
      <c r="C67" s="48" t="s">
        <v>4</v>
      </c>
      <c r="D67" s="50">
        <f>E66</f>
        <v>45302</v>
      </c>
      <c r="E67" s="50">
        <f>D67+14</f>
        <v>45316</v>
      </c>
    </row>
    <row r="68" spans="1:6" ht="46.3" x14ac:dyDescent="0.4">
      <c r="A68" s="3">
        <v>60</v>
      </c>
      <c r="B68" s="2" t="s">
        <v>38</v>
      </c>
      <c r="C68" s="1" t="s">
        <v>39</v>
      </c>
      <c r="D68" s="28">
        <f>E59</f>
        <v>45168</v>
      </c>
      <c r="E68" s="27">
        <f>EDATE(D68,1)</f>
        <v>45199</v>
      </c>
    </row>
    <row r="69" spans="1:6" ht="92.6" x14ac:dyDescent="0.4">
      <c r="A69" s="3">
        <v>61</v>
      </c>
      <c r="B69" s="44" t="s">
        <v>40</v>
      </c>
      <c r="C69" s="45" t="s">
        <v>41</v>
      </c>
      <c r="D69" s="51">
        <f>E51</f>
        <v>44134</v>
      </c>
      <c r="E69" s="52">
        <f>E94</f>
        <v>45339</v>
      </c>
    </row>
    <row r="70" spans="1:6" ht="34.75" x14ac:dyDescent="0.4">
      <c r="A70" s="3">
        <v>62</v>
      </c>
      <c r="B70" s="2" t="s">
        <v>42</v>
      </c>
      <c r="C70" s="1" t="s">
        <v>43</v>
      </c>
      <c r="D70" s="29">
        <f>$E$59</f>
        <v>45168</v>
      </c>
      <c r="E70" s="30">
        <f>E94</f>
        <v>45339</v>
      </c>
    </row>
    <row r="71" spans="1:6" ht="34.75" x14ac:dyDescent="0.4">
      <c r="A71" s="1">
        <v>63</v>
      </c>
      <c r="B71" s="2" t="s">
        <v>44</v>
      </c>
      <c r="C71" s="1" t="s">
        <v>45</v>
      </c>
      <c r="D71" s="29">
        <f t="shared" ref="D71:D79" si="0">$E$59</f>
        <v>45168</v>
      </c>
      <c r="E71" s="30">
        <f>E94</f>
        <v>45339</v>
      </c>
    </row>
    <row r="72" spans="1:6" ht="34.75" x14ac:dyDescent="0.4">
      <c r="A72" s="3">
        <v>64</v>
      </c>
      <c r="B72" s="2" t="s">
        <v>46</v>
      </c>
      <c r="C72" s="1" t="s">
        <v>6</v>
      </c>
      <c r="D72" s="29">
        <f t="shared" si="0"/>
        <v>45168</v>
      </c>
      <c r="E72" s="30">
        <f>E94</f>
        <v>45339</v>
      </c>
    </row>
    <row r="73" spans="1:6" ht="46.3" x14ac:dyDescent="0.4">
      <c r="A73" s="3">
        <v>65</v>
      </c>
      <c r="B73" s="2" t="s">
        <v>47</v>
      </c>
      <c r="C73" s="1" t="s">
        <v>48</v>
      </c>
      <c r="D73" s="29">
        <f t="shared" si="0"/>
        <v>45168</v>
      </c>
      <c r="E73" s="30">
        <f>E94</f>
        <v>45339</v>
      </c>
    </row>
    <row r="74" spans="1:6" ht="23.15" x14ac:dyDescent="0.4">
      <c r="A74" s="3">
        <v>66</v>
      </c>
      <c r="B74" s="2" t="s">
        <v>49</v>
      </c>
      <c r="C74" s="1" t="s">
        <v>73</v>
      </c>
      <c r="D74" s="29">
        <f t="shared" si="0"/>
        <v>45168</v>
      </c>
      <c r="E74" s="30">
        <f>E94</f>
        <v>45339</v>
      </c>
    </row>
    <row r="75" spans="1:6" ht="23.15" x14ac:dyDescent="0.4">
      <c r="A75" s="3">
        <v>67</v>
      </c>
      <c r="B75" s="2" t="s">
        <v>50</v>
      </c>
      <c r="C75" s="1" t="s">
        <v>6</v>
      </c>
      <c r="D75" s="29">
        <f t="shared" si="0"/>
        <v>45168</v>
      </c>
      <c r="E75" s="30">
        <f>E94</f>
        <v>45339</v>
      </c>
    </row>
    <row r="76" spans="1:6" ht="23.15" x14ac:dyDescent="0.4">
      <c r="A76" s="3">
        <v>68</v>
      </c>
      <c r="B76" s="2" t="s">
        <v>51</v>
      </c>
      <c r="C76" s="1" t="s">
        <v>6</v>
      </c>
      <c r="D76" s="29">
        <f t="shared" si="0"/>
        <v>45168</v>
      </c>
      <c r="E76" s="30">
        <f>E94</f>
        <v>45339</v>
      </c>
    </row>
    <row r="77" spans="1:6" ht="34.75" x14ac:dyDescent="0.4">
      <c r="A77" s="1">
        <v>69</v>
      </c>
      <c r="B77" s="2" t="s">
        <v>52</v>
      </c>
      <c r="C77" s="1" t="s">
        <v>53</v>
      </c>
      <c r="D77" s="29">
        <f t="shared" si="0"/>
        <v>45168</v>
      </c>
      <c r="E77" s="30">
        <f>E94</f>
        <v>45339</v>
      </c>
    </row>
    <row r="78" spans="1:6" ht="34.75" x14ac:dyDescent="0.4">
      <c r="A78" s="3">
        <v>70</v>
      </c>
      <c r="B78" s="2" t="s">
        <v>54</v>
      </c>
      <c r="C78" s="1" t="s">
        <v>55</v>
      </c>
      <c r="D78" s="29">
        <f t="shared" si="0"/>
        <v>45168</v>
      </c>
      <c r="E78" s="30">
        <f>E94</f>
        <v>45339</v>
      </c>
    </row>
    <row r="79" spans="1:6" ht="34.75" x14ac:dyDescent="0.4">
      <c r="A79" s="3">
        <v>71</v>
      </c>
      <c r="B79" s="2" t="s">
        <v>56</v>
      </c>
      <c r="C79" s="1" t="s">
        <v>57</v>
      </c>
      <c r="D79" s="29">
        <f t="shared" si="0"/>
        <v>45168</v>
      </c>
      <c r="E79" s="30">
        <f>E94</f>
        <v>45339</v>
      </c>
    </row>
    <row r="80" spans="1:6" ht="57.9" x14ac:dyDescent="0.4">
      <c r="A80" s="3">
        <v>72</v>
      </c>
      <c r="B80" s="2" t="s">
        <v>58</v>
      </c>
      <c r="C80" s="1" t="s">
        <v>6</v>
      </c>
      <c r="D80" s="27">
        <f>EDATE(E85,-6)</f>
        <v>45155</v>
      </c>
      <c r="E80" s="27">
        <f>D85-66</f>
        <v>45181</v>
      </c>
      <c r="F80" t="s">
        <v>123</v>
      </c>
    </row>
    <row r="81" spans="1:6" ht="69.45" x14ac:dyDescent="0.4">
      <c r="A81" s="3">
        <v>73</v>
      </c>
      <c r="B81" s="2" t="s">
        <v>59</v>
      </c>
      <c r="C81" s="1" t="s">
        <v>60</v>
      </c>
      <c r="D81" s="53">
        <f>E59</f>
        <v>45168</v>
      </c>
      <c r="E81" s="50">
        <f>D85</f>
        <v>45247</v>
      </c>
    </row>
    <row r="82" spans="1:6" ht="34.75" x14ac:dyDescent="0.4">
      <c r="A82" s="3">
        <v>74</v>
      </c>
      <c r="B82" s="2" t="s">
        <v>61</v>
      </c>
      <c r="C82" s="1" t="s">
        <v>6</v>
      </c>
      <c r="D82" s="29">
        <f t="shared" ref="D82" si="1">$E$59</f>
        <v>45168</v>
      </c>
      <c r="E82" s="27">
        <f>D85</f>
        <v>45247</v>
      </c>
    </row>
    <row r="83" spans="1:6" ht="81" x14ac:dyDescent="0.4">
      <c r="A83" s="1">
        <v>75</v>
      </c>
      <c r="B83" s="44" t="s">
        <v>62</v>
      </c>
      <c r="C83" s="45" t="s">
        <v>6</v>
      </c>
      <c r="D83" s="46" t="s">
        <v>63</v>
      </c>
      <c r="E83" s="46">
        <f>D85</f>
        <v>45247</v>
      </c>
    </row>
    <row r="84" spans="1:6" ht="34.75" x14ac:dyDescent="0.4">
      <c r="A84" s="3">
        <v>76</v>
      </c>
      <c r="B84" s="2" t="s">
        <v>64</v>
      </c>
      <c r="C84" s="1" t="s">
        <v>6</v>
      </c>
      <c r="D84" s="27" t="s">
        <v>63</v>
      </c>
      <c r="E84" s="27">
        <f>D85</f>
        <v>45247</v>
      </c>
    </row>
    <row r="85" spans="1:6" ht="46.3" x14ac:dyDescent="0.4">
      <c r="A85" s="3">
        <v>77</v>
      </c>
      <c r="B85" s="2" t="s">
        <v>120</v>
      </c>
      <c r="C85" s="1" t="s">
        <v>60</v>
      </c>
      <c r="D85" s="27">
        <f>EDATE(E85,-3)</f>
        <v>45247</v>
      </c>
      <c r="E85" s="30">
        <f>E94</f>
        <v>45339</v>
      </c>
    </row>
    <row r="86" spans="1:6" ht="34.75" customHeight="1" x14ac:dyDescent="0.4">
      <c r="A86" s="56">
        <v>78</v>
      </c>
      <c r="B86" s="57" t="s">
        <v>104</v>
      </c>
      <c r="C86" s="58" t="s">
        <v>6</v>
      </c>
      <c r="D86" s="59">
        <f>D85</f>
        <v>45247</v>
      </c>
      <c r="E86" s="59">
        <f>D86+14</f>
        <v>45261</v>
      </c>
      <c r="F86" s="63" t="s">
        <v>124</v>
      </c>
    </row>
    <row r="87" spans="1:6" ht="23.15" x14ac:dyDescent="0.4">
      <c r="A87" s="56">
        <v>79</v>
      </c>
      <c r="B87" s="57" t="s">
        <v>122</v>
      </c>
      <c r="C87" s="58" t="s">
        <v>105</v>
      </c>
      <c r="D87" s="59">
        <f>E86</f>
        <v>45261</v>
      </c>
      <c r="E87" s="59">
        <f t="shared" ref="E87" si="2">D87+14</f>
        <v>45275</v>
      </c>
      <c r="F87" s="63"/>
    </row>
    <row r="88" spans="1:6" ht="23.15" x14ac:dyDescent="0.4">
      <c r="A88" s="56">
        <v>80</v>
      </c>
      <c r="B88" s="57" t="s">
        <v>121</v>
      </c>
      <c r="C88" s="58" t="s">
        <v>4</v>
      </c>
      <c r="D88" s="59">
        <f>E87</f>
        <v>45275</v>
      </c>
      <c r="E88" s="59">
        <f>D88+28</f>
        <v>45303</v>
      </c>
      <c r="F88" s="63"/>
    </row>
    <row r="89" spans="1:6" s="54" customFormat="1" ht="34.75" x14ac:dyDescent="0.4">
      <c r="A89" s="45">
        <v>81</v>
      </c>
      <c r="B89" s="44" t="s">
        <v>65</v>
      </c>
      <c r="C89" s="45" t="s">
        <v>6</v>
      </c>
      <c r="D89" s="46">
        <f>E89-7</f>
        <v>45240.35</v>
      </c>
      <c r="E89" s="46">
        <f>E94-(3*30.55)</f>
        <v>45247.35</v>
      </c>
    </row>
    <row r="90" spans="1:6" x14ac:dyDescent="0.4">
      <c r="A90" s="55">
        <v>82</v>
      </c>
      <c r="B90" s="44" t="s">
        <v>110</v>
      </c>
      <c r="C90" s="45" t="s">
        <v>6</v>
      </c>
      <c r="D90" s="46">
        <f>E89</f>
        <v>45247.35</v>
      </c>
      <c r="E90" s="46">
        <f>D90+14</f>
        <v>45261.35</v>
      </c>
    </row>
    <row r="91" spans="1:6" ht="23.15" x14ac:dyDescent="0.4">
      <c r="A91" s="55">
        <v>83</v>
      </c>
      <c r="B91" s="44" t="s">
        <v>112</v>
      </c>
      <c r="C91" s="45" t="s">
        <v>111</v>
      </c>
      <c r="D91" s="46">
        <f t="shared" ref="D91:D92" si="3">E90</f>
        <v>45261.35</v>
      </c>
      <c r="E91" s="46">
        <f>D91+14</f>
        <v>45275.35</v>
      </c>
    </row>
    <row r="92" spans="1:6" ht="23.15" x14ac:dyDescent="0.4">
      <c r="A92" s="55">
        <v>84</v>
      </c>
      <c r="B92" s="44" t="s">
        <v>113</v>
      </c>
      <c r="C92" s="45" t="s">
        <v>4</v>
      </c>
      <c r="D92" s="46">
        <f t="shared" si="3"/>
        <v>45275.35</v>
      </c>
      <c r="E92" s="46">
        <f>D92+14</f>
        <v>45289.35</v>
      </c>
    </row>
    <row r="93" spans="1:6" ht="46.3" x14ac:dyDescent="0.4">
      <c r="A93" s="55">
        <v>85</v>
      </c>
      <c r="B93" s="44" t="s">
        <v>66</v>
      </c>
      <c r="C93" s="45" t="s">
        <v>6</v>
      </c>
      <c r="D93" s="46">
        <f>E93-7</f>
        <v>45325</v>
      </c>
      <c r="E93" s="46">
        <f>E94-7</f>
        <v>45332</v>
      </c>
    </row>
    <row r="94" spans="1:6" ht="23.15" x14ac:dyDescent="0.4">
      <c r="A94" s="3">
        <v>86</v>
      </c>
      <c r="B94" s="2" t="s">
        <v>67</v>
      </c>
      <c r="C94" s="1"/>
      <c r="D94" s="27" t="s">
        <v>63</v>
      </c>
      <c r="E94" s="50">
        <f>B5</f>
        <v>45339</v>
      </c>
    </row>
    <row r="95" spans="1:6" ht="34.75" x14ac:dyDescent="0.4">
      <c r="A95" s="1">
        <v>87</v>
      </c>
      <c r="B95" s="2" t="s">
        <v>107</v>
      </c>
      <c r="C95" s="1" t="s">
        <v>6</v>
      </c>
      <c r="D95" s="27">
        <f>E94</f>
        <v>45339</v>
      </c>
      <c r="E95" s="27">
        <f>D95+14</f>
        <v>45353</v>
      </c>
    </row>
    <row r="96" spans="1:6" ht="34.75" x14ac:dyDescent="0.4">
      <c r="A96" s="3">
        <v>88</v>
      </c>
      <c r="B96" s="2" t="s">
        <v>108</v>
      </c>
      <c r="C96" s="1" t="s">
        <v>36</v>
      </c>
      <c r="D96" s="27">
        <f>E95</f>
        <v>45353</v>
      </c>
      <c r="E96" s="27">
        <f>D96+14</f>
        <v>45367</v>
      </c>
    </row>
    <row r="97" spans="1:5" ht="23.15" x14ac:dyDescent="0.4">
      <c r="A97" s="3">
        <v>89</v>
      </c>
      <c r="B97" s="2" t="s">
        <v>109</v>
      </c>
      <c r="C97" s="1" t="s">
        <v>4</v>
      </c>
      <c r="D97" s="27">
        <f>E96</f>
        <v>45367</v>
      </c>
      <c r="E97" s="27">
        <f>D97+14</f>
        <v>45381</v>
      </c>
    </row>
    <row r="98" spans="1:5" ht="34.75" x14ac:dyDescent="0.4">
      <c r="A98" s="3">
        <v>90</v>
      </c>
      <c r="B98" s="2" t="s">
        <v>101</v>
      </c>
      <c r="C98" s="1" t="s">
        <v>6</v>
      </c>
      <c r="D98" s="27">
        <f>EDATE(E94,1)</f>
        <v>45368</v>
      </c>
      <c r="E98" s="27">
        <f>EDATE(D98,1)</f>
        <v>45399</v>
      </c>
    </row>
    <row r="99" spans="1:5" ht="57.9" x14ac:dyDescent="0.4">
      <c r="A99" s="55">
        <v>91</v>
      </c>
      <c r="B99" s="44" t="s">
        <v>68</v>
      </c>
      <c r="C99" s="45" t="s">
        <v>6</v>
      </c>
      <c r="D99" s="46">
        <f>E94+3*30.55</f>
        <v>45430.65</v>
      </c>
      <c r="E99" s="46">
        <f>D99+30.55</f>
        <v>45461.200000000004</v>
      </c>
    </row>
    <row r="100" spans="1:5" x14ac:dyDescent="0.4">
      <c r="A100" s="3">
        <v>92</v>
      </c>
      <c r="B100" s="31" t="s">
        <v>102</v>
      </c>
      <c r="C100" s="1" t="s">
        <v>103</v>
      </c>
      <c r="D100" s="27">
        <f>E97</f>
        <v>45381</v>
      </c>
      <c r="E100" s="27">
        <f>D100+14</f>
        <v>45395</v>
      </c>
    </row>
  </sheetData>
  <mergeCells count="4">
    <mergeCell ref="A3:E3"/>
    <mergeCell ref="A4:E4"/>
    <mergeCell ref="A6:E6"/>
    <mergeCell ref="F86:F88"/>
  </mergeCells>
  <pageMargins left="0.25" right="0.25" top="0.5" bottom="0.5" header="0.05" footer="0.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445e37-9e7b-4029-a7fd-ff4c15d32efa" xsi:nil="true"/>
    <lcf76f155ced4ddcb4097134ff3c332f xmlns="9cdb7451-f6bf-4ad9-8b9a-066c9dc2f4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12" ma:contentTypeDescription="Create a new document." ma:contentTypeScope="" ma:versionID="0f259737e0a560c560ae8efc7dff2eaf">
  <xsd:schema xmlns:xsd="http://www.w3.org/2001/XMLSchema" xmlns:xs="http://www.w3.org/2001/XMLSchema" xmlns:p="http://schemas.microsoft.com/office/2006/metadata/properties" xmlns:ns2="9cdb7451-f6bf-4ad9-8b9a-066c9dc2f437" xmlns:ns3="c8445e37-9e7b-4029-a7fd-ff4c15d32efa" targetNamespace="http://schemas.microsoft.com/office/2006/metadata/properties" ma:root="true" ma:fieldsID="e4fb51f16ea5366d42b67459af1cbd70" ns2:_="" ns3:_="">
    <xsd:import namespace="9cdb7451-f6bf-4ad9-8b9a-066c9dc2f437"/>
    <xsd:import namespace="c8445e37-9e7b-4029-a7fd-ff4c15d32e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c0ce39-e4b5-4d1a-aed1-533ce97bd7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445e37-9e7b-4029-a7fd-ff4c15d32e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c46289-b7e6-473e-aef4-9f61de5a51b5}" ma:internalName="TaxCatchAll" ma:showField="CatchAllData" ma:web="c8445e37-9e7b-4029-a7fd-ff4c15d32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219B0-C56A-4416-97BD-B08D84212133}">
  <ds:schemaRefs>
    <ds:schemaRef ds:uri="http://schemas.microsoft.com/office/2006/metadata/properties"/>
    <ds:schemaRef ds:uri="http://schemas.microsoft.com/office/infopath/2007/PartnerControls"/>
    <ds:schemaRef ds:uri="c8445e37-9e7b-4029-a7fd-ff4c15d32efa"/>
    <ds:schemaRef ds:uri="9cdb7451-f6bf-4ad9-8b9a-066c9dc2f437"/>
  </ds:schemaRefs>
</ds:datastoreItem>
</file>

<file path=customXml/itemProps2.xml><?xml version="1.0" encoding="utf-8"?>
<ds:datastoreItem xmlns:ds="http://schemas.openxmlformats.org/officeDocument/2006/customXml" ds:itemID="{8FC2ADF6-FFD3-4694-9692-71735A85C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c8445e37-9e7b-4029-a7fd-ff4c15d32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2ABD0C-00D2-4987-A3BC-492B47BE31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Sheet1</vt:lpstr>
      <vt:lpstr>Sheet1!Impression_des_titres</vt:lpstr>
    </vt:vector>
  </TitlesOfParts>
  <Company>BELL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daniel.morrison</dc:creator>
  <cp:lastModifiedBy>mchudon</cp:lastModifiedBy>
  <cp:lastPrinted>2020-04-30T14:29:26Z</cp:lastPrinted>
  <dcterms:created xsi:type="dcterms:W3CDTF">2017-09-28T18:34:42Z</dcterms:created>
  <dcterms:modified xsi:type="dcterms:W3CDTF">2023-04-19T12:53:09Z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y fmtid="{D5CDD505-2E9C-101B-9397-08002B2CF9AE}" pid="3" name="MediaServiceImageTags">
    <vt:lpwstr/>
  </property>
</Properties>
</file>