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aservices880.sharepoint.com/sites/CNAStaff1/CNA Project Share/CSCN/CSCN TIFs - Issues/TIF 118 - TBP Guidelines updates/"/>
    </mc:Choice>
  </mc:AlternateContent>
  <xr:revisionPtr revIDLastSave="125" documentId="8_{0E0297B0-94C5-40AF-8CB6-B667348F6D25}" xr6:coauthVersionLast="47" xr6:coauthVersionMax="47" xr10:uidLastSave="{512CFE1B-28F5-4CB0-A494-16DDCF84F24A}"/>
  <bookViews>
    <workbookView xWindow="-29235" yWindow="2385" windowWidth="28800" windowHeight="15105" xr2:uid="{14878860-7553-4090-B7DA-DEF4A8BBE8F4}"/>
  </bookViews>
  <sheets>
    <sheet name="Coversheet" sheetId="2" r:id="rId1"/>
    <sheet name="Appendix 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 l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J21" i="1"/>
  <c r="D35" i="1" s="1"/>
  <c r="D36" i="1" s="1"/>
  <c r="I21" i="1"/>
  <c r="I35" i="1" l="1"/>
  <c r="I36" i="1" s="1"/>
  <c r="G35" i="1"/>
  <c r="G36" i="1" s="1"/>
  <c r="E35" i="1"/>
  <c r="E36" i="1" s="1"/>
  <c r="F35" i="1"/>
  <c r="F36" i="1" s="1"/>
  <c r="J35" i="1"/>
  <c r="J36" i="1" s="1"/>
  <c r="H35" i="1"/>
  <c r="H36" i="1" s="1"/>
  <c r="N35" i="1"/>
  <c r="N36" i="1" s="1"/>
  <c r="L35" i="1"/>
  <c r="L36" i="1" s="1"/>
  <c r="M35" i="1"/>
  <c r="M36" i="1" s="1"/>
  <c r="K35" i="1"/>
  <c r="K36" i="1" s="1"/>
  <c r="C35" i="1"/>
  <c r="C36" i="1" l="1"/>
  <c r="C38" i="1"/>
</calcChain>
</file>

<file path=xl/sharedStrings.xml><?xml version="1.0" encoding="utf-8"?>
<sst xmlns="http://schemas.openxmlformats.org/spreadsheetml/2006/main" count="73" uniqueCount="70">
  <si>
    <t>Canadian Central Office Code (NXX) Assignment Guideline</t>
  </si>
  <si>
    <t>Approved: TBD</t>
  </si>
  <si>
    <t>Appendix B</t>
  </si>
  <si>
    <t>MONTHS-TO-EXHAUST CERTIFICATION WORKSHEET</t>
  </si>
  <si>
    <t>Quantity of Telephone Numbers (TNs) in growth calculation (Quantities in sections A, B and C) includes all TNs assigned in the Exchange Area across all Switching Entities/POIs.</t>
  </si>
  <si>
    <t>A.</t>
  </si>
  <si>
    <t>Aging TNs
(C)</t>
  </si>
  <si>
    <t>Reserved TNs
(D)</t>
  </si>
  <si>
    <t>Admin TNs
(E)</t>
  </si>
  <si>
    <t>Total TNs
(F)</t>
  </si>
  <si>
    <t>Utilization (A/(F-B))</t>
  </si>
  <si>
    <t xml:space="preserve">Available TNs
(F-A:E) </t>
  </si>
  <si>
    <t>Total for Exchange Area</t>
  </si>
  <si>
    <t>Unassigned/
Unreported Resold TNs
(B)</t>
  </si>
  <si>
    <t>B.</t>
  </si>
  <si>
    <t>Month #</t>
  </si>
  <si>
    <t>Growth per month</t>
  </si>
  <si>
    <t>C.</t>
  </si>
  <si>
    <t>Cumulative growth</t>
  </si>
  <si>
    <t>Calculate exhaust</t>
  </si>
  <si>
    <t>Month of exhaust</t>
  </si>
  <si>
    <t>Entity Name:</t>
  </si>
  <si>
    <t>OCN:</t>
  </si>
  <si>
    <t>Name of Authorized Representative:</t>
  </si>
  <si>
    <t>Exchange Area:</t>
  </si>
  <si>
    <t>Date (yyyy-mm-dd):</t>
  </si>
  <si>
    <t>D.</t>
  </si>
  <si>
    <t>Explanation</t>
  </si>
  <si>
    <t>Terms are defined in the Glossary section of the Guideline.</t>
  </si>
  <si>
    <t>Utilization will be calculated with TNs assigned in the last 90 days excluded from Total TNs</t>
  </si>
  <si>
    <t>Previous 6-month growth history - insert quantity of Telephone Numbers (TNs) assigned in each previous month, where Month # -6 is 6 months ago and Month # -1 is the most recent month.</t>
  </si>
  <si>
    <t>Projected growth - insert quantity of TNs projected to be assigned in each of the following 12 months, starting with next month as Month #1.</t>
  </si>
  <si>
    <t>3</t>
  </si>
  <si>
    <t>4</t>
  </si>
  <si>
    <t>5</t>
  </si>
  <si>
    <r>
      <t>Telephone Numbers (TNs) Utilization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(attach list if necessary)</t>
    </r>
  </si>
  <si>
    <r>
      <t>Assigned TNs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
(A)</t>
    </r>
  </si>
  <si>
    <r>
      <t>Previous 6-month growth history</t>
    </r>
    <r>
      <rPr>
        <b/>
        <vertAlign val="super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>:</t>
    </r>
  </si>
  <si>
    <r>
      <t>Projected growth</t>
    </r>
    <r>
      <rPr>
        <b/>
        <vertAlign val="superscript"/>
        <sz val="11"/>
        <color theme="1"/>
        <rFont val="Aptos Narrow"/>
        <family val="2"/>
        <scheme val="minor"/>
      </rPr>
      <t>4</t>
    </r>
    <r>
      <rPr>
        <b/>
        <sz val="11"/>
        <color theme="1"/>
        <rFont val="Aptos Narrow"/>
        <family val="2"/>
        <scheme val="minor"/>
      </rPr>
      <t>:</t>
    </r>
  </si>
  <si>
    <r>
      <t>Months-to-Exhaust</t>
    </r>
    <r>
      <rPr>
        <b/>
        <vertAlign val="superscript"/>
        <sz val="11"/>
        <color theme="1"/>
        <rFont val="Aptos Narrow"/>
        <family val="2"/>
        <scheme val="minor"/>
      </rPr>
      <t>5</t>
    </r>
  </si>
  <si>
    <t>CRTC INTERCONNECTION STEERING COMMITTEE</t>
  </si>
  <si>
    <t>CONTRIBUTION FORM:</t>
  </si>
  <si>
    <t>Working Group:</t>
  </si>
  <si>
    <t>CSCN</t>
  </si>
  <si>
    <t>Date of Submission:</t>
  </si>
  <si>
    <t>Contribution #:</t>
  </si>
  <si>
    <t>TIF #:</t>
  </si>
  <si>
    <t>File ID:</t>
  </si>
  <si>
    <t>Task Title:</t>
  </si>
  <si>
    <t xml:space="preserve">Update CSCN-Administered Guidelines for Thousands-Block Pooling </t>
  </si>
  <si>
    <t>Related to Task(s) ID:</t>
  </si>
  <si>
    <t>Contributor:</t>
  </si>
  <si>
    <t>            Name:</t>
  </si>
  <si>
    <t>            Company:</t>
  </si>
  <si>
    <t>            Address:</t>
  </si>
  <si>
    <t>            Tel:</t>
  </si>
  <si>
    <t>            Fax:</t>
  </si>
  <si>
    <t>            E-mail:</t>
  </si>
  <si>
    <t>Distribution to:</t>
  </si>
  <si>
    <t>Subject:</t>
  </si>
  <si>
    <t>TBP updates to Appendix B of the CO Code Guideline</t>
  </si>
  <si>
    <t>(See next tab)</t>
  </si>
  <si>
    <t>This worksheet is required with each request for an Additional CO Code or Thousands Block for Growth. It shall be submitted to the CNA  via email or CNA Secure Portal.</t>
  </si>
  <si>
    <t>The Applicant shall retain a copy of this worksheet for five years for audit purposes.</t>
  </si>
  <si>
    <t xml:space="preserve">Exhaust occurs in the month when the cumulative growth quantity equals or exceeds the quantity of TNs available for assignment, determined by comparing Available TNs from Section A line A with line Section C ii) (extrapolated if necessary). </t>
  </si>
  <si>
    <t>The Months-to-Exhaust must be no more than 12 months when no Jeopardy Condition exists, or, when an NPA is in a Jeopardy Condition, no more than 4 months or the period specified by an approved Jeopardy Contingency Plan (see Sections 4.2.1 and 9.5 of the Guideline).</t>
  </si>
  <si>
    <t>CNCO302A</t>
  </si>
  <si>
    <t>302A</t>
  </si>
  <si>
    <t>David Comrie</t>
  </si>
  <si>
    <t>CNA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</si>
</sst>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0.0%"/>
    <numFmt numFmtId="167" formatCode="_(* #,##0.0_);_(* \(#,##0.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0"/>
      <name val="Arial"/>
      <family val="2"/>
    </font>
    <font>
      <b/>
      <u/>
      <sz val="11"/>
      <color theme="1"/>
      <name val="Aptos Narrow"/>
      <family val="2"/>
      <scheme val="minor"/>
    </font>
    <font>
      <u/>
      <sz val="10"/>
      <color theme="10"/>
      <name val="Arial"/>
      <family val="2"/>
    </font>
    <font>
      <sz val="11"/>
      <color indexed="6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4" xfId="0" applyBorder="1"/>
    <xf numFmtId="0" fontId="2" fillId="0" borderId="7" xfId="0" applyFont="1" applyBorder="1"/>
    <xf numFmtId="164" fontId="0" fillId="0" borderId="9" xfId="1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0" fillId="0" borderId="11" xfId="0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3" applyFont="1"/>
    <xf numFmtId="0" fontId="4" fillId="0" borderId="0" xfId="3"/>
    <xf numFmtId="0" fontId="5" fillId="0" borderId="0" xfId="3" applyFont="1"/>
    <xf numFmtId="165" fontId="4" fillId="0" borderId="0" xfId="3" applyNumberFormat="1"/>
    <xf numFmtId="0" fontId="6" fillId="0" borderId="0" xfId="4"/>
    <xf numFmtId="166" fontId="0" fillId="0" borderId="8" xfId="2" applyNumberFormat="1" applyFon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167" fontId="0" fillId="0" borderId="12" xfId="1" applyNumberFormat="1" applyFont="1" applyBorder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5" fontId="0" fillId="2" borderId="3" xfId="0" applyNumberFormat="1" applyFill="1" applyBorder="1" applyAlignment="1" applyProtection="1">
      <alignment horizontal="left"/>
      <protection locked="0"/>
    </xf>
    <xf numFmtId="164" fontId="0" fillId="2" borderId="8" xfId="1" applyNumberFormat="1" applyFont="1" applyFill="1" applyBorder="1" applyProtection="1">
      <protection locked="0"/>
    </xf>
    <xf numFmtId="164" fontId="0" fillId="2" borderId="8" xfId="1" applyNumberFormat="1" applyFont="1" applyFill="1" applyBorder="1" applyAlignment="1" applyProtection="1">
      <alignment horizontal="center"/>
      <protection locked="0"/>
    </xf>
    <xf numFmtId="164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5">
    <cellStyle name="Comma" xfId="1" builtinId="3"/>
    <cellStyle name="Hyperlink" xfId="4" builtinId="8"/>
    <cellStyle name="Normal" xfId="0" builtinId="0"/>
    <cellStyle name="Normal 2" xfId="3" xr:uid="{48A6FFA7-3ADB-4D03-B2CB-528398CC4E95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9131-E7E5-4CF9-98CE-0D9434B1FA2D}">
  <dimension ref="A1:G29"/>
  <sheetViews>
    <sheetView tabSelected="1" workbookViewId="0">
      <selection activeCell="D23" sqref="D23"/>
    </sheetView>
  </sheetViews>
  <sheetFormatPr defaultRowHeight="12.75" x14ac:dyDescent="0.2"/>
  <cols>
    <col min="1" max="5" width="9.140625" style="22"/>
    <col min="6" max="6" width="10.28515625" style="22" customWidth="1"/>
    <col min="7" max="7" width="10.140625" style="22" bestFit="1" customWidth="1"/>
    <col min="8" max="16384" width="9.140625" style="22"/>
  </cols>
  <sheetData>
    <row r="1" spans="1:7" ht="15" x14ac:dyDescent="0.25">
      <c r="A1" s="21" t="s">
        <v>40</v>
      </c>
    </row>
    <row r="3" spans="1:7" ht="15" x14ac:dyDescent="0.25">
      <c r="A3" s="23" t="s">
        <v>41</v>
      </c>
    </row>
    <row r="5" spans="1:7" ht="15" x14ac:dyDescent="0.25">
      <c r="A5" s="21" t="s">
        <v>42</v>
      </c>
      <c r="C5" s="22" t="s">
        <v>43</v>
      </c>
      <c r="E5" s="21" t="s">
        <v>44</v>
      </c>
      <c r="G5" s="24">
        <v>45931</v>
      </c>
    </row>
    <row r="7" spans="1:7" ht="15" x14ac:dyDescent="0.25">
      <c r="A7" s="21" t="s">
        <v>45</v>
      </c>
      <c r="C7" s="22" t="s">
        <v>67</v>
      </c>
    </row>
    <row r="9" spans="1:7" ht="15" x14ac:dyDescent="0.25">
      <c r="A9" s="21" t="s">
        <v>46</v>
      </c>
      <c r="B9" s="22">
        <v>118</v>
      </c>
      <c r="E9" s="21" t="s">
        <v>47</v>
      </c>
      <c r="F9" s="22" t="s">
        <v>66</v>
      </c>
    </row>
    <row r="11" spans="1:7" ht="15" x14ac:dyDescent="0.25">
      <c r="A11" s="21" t="s">
        <v>48</v>
      </c>
      <c r="C11" s="22" t="s">
        <v>49</v>
      </c>
    </row>
    <row r="13" spans="1:7" ht="15" x14ac:dyDescent="0.25">
      <c r="A13" s="21" t="s">
        <v>50</v>
      </c>
    </row>
    <row r="15" spans="1:7" ht="15" x14ac:dyDescent="0.25">
      <c r="A15" s="21" t="s">
        <v>51</v>
      </c>
    </row>
    <row r="17" spans="1:3" ht="15" x14ac:dyDescent="0.25">
      <c r="A17" s="21" t="s">
        <v>52</v>
      </c>
      <c r="C17" s="22" t="s">
        <v>68</v>
      </c>
    </row>
    <row r="18" spans="1:3" ht="15" x14ac:dyDescent="0.25">
      <c r="A18" s="21" t="s">
        <v>53</v>
      </c>
      <c r="C18" s="22" t="s">
        <v>69</v>
      </c>
    </row>
    <row r="19" spans="1:3" ht="15" x14ac:dyDescent="0.25">
      <c r="A19" s="21" t="s">
        <v>54</v>
      </c>
    </row>
    <row r="20" spans="1:3" ht="15" x14ac:dyDescent="0.25">
      <c r="A20" s="21" t="s">
        <v>55</v>
      </c>
    </row>
    <row r="21" spans="1:3" ht="15" x14ac:dyDescent="0.25">
      <c r="A21" s="21" t="s">
        <v>56</v>
      </c>
    </row>
    <row r="22" spans="1:3" ht="15" x14ac:dyDescent="0.25">
      <c r="A22" s="21" t="s">
        <v>57</v>
      </c>
      <c r="C22" s="25"/>
    </row>
    <row r="24" spans="1:3" ht="15" x14ac:dyDescent="0.25">
      <c r="A24" s="21" t="s">
        <v>58</v>
      </c>
      <c r="C24" s="22" t="s">
        <v>43</v>
      </c>
    </row>
    <row r="26" spans="1:3" ht="15" x14ac:dyDescent="0.25">
      <c r="A26" s="21" t="s">
        <v>59</v>
      </c>
    </row>
    <row r="27" spans="1:3" x14ac:dyDescent="0.2">
      <c r="A27" s="22" t="s">
        <v>60</v>
      </c>
    </row>
    <row r="29" spans="1:3" x14ac:dyDescent="0.2">
      <c r="A29" s="22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0953-5D9E-4202-9A1B-FD75D5F8BA8E}">
  <sheetPr>
    <pageSetUpPr fitToPage="1"/>
  </sheetPr>
  <dimension ref="A2:N49"/>
  <sheetViews>
    <sheetView zoomScale="115" zoomScaleNormal="115" workbookViewId="0">
      <selection activeCell="G12" sqref="G12"/>
    </sheetView>
  </sheetViews>
  <sheetFormatPr defaultRowHeight="15" x14ac:dyDescent="0.25"/>
  <cols>
    <col min="1" max="1" width="4.140625" style="1" customWidth="1"/>
    <col min="2" max="2" width="22.140625" customWidth="1"/>
    <col min="3" max="14" width="14.140625" customWidth="1"/>
  </cols>
  <sheetData>
    <row r="2" spans="2:10" x14ac:dyDescent="0.25">
      <c r="B2" s="2" t="s">
        <v>0</v>
      </c>
      <c r="J2" s="2" t="s">
        <v>2</v>
      </c>
    </row>
    <row r="3" spans="2:10" x14ac:dyDescent="0.25">
      <c r="B3" s="2" t="s">
        <v>1</v>
      </c>
    </row>
    <row r="5" spans="2:10" x14ac:dyDescent="0.25">
      <c r="B5" s="2" t="s">
        <v>3</v>
      </c>
    </row>
    <row r="7" spans="2:10" x14ac:dyDescent="0.25">
      <c r="B7" t="s">
        <v>62</v>
      </c>
    </row>
    <row r="8" spans="2:10" x14ac:dyDescent="0.25">
      <c r="B8" t="s">
        <v>63</v>
      </c>
    </row>
    <row r="10" spans="2:10" x14ac:dyDescent="0.25">
      <c r="B10" s="2" t="s">
        <v>21</v>
      </c>
      <c r="C10" s="32"/>
    </row>
    <row r="11" spans="2:10" x14ac:dyDescent="0.25">
      <c r="B11" s="2" t="s">
        <v>22</v>
      </c>
      <c r="C11" s="33"/>
    </row>
    <row r="12" spans="2:10" ht="30" x14ac:dyDescent="0.25">
      <c r="B12" s="3" t="s">
        <v>23</v>
      </c>
      <c r="C12" s="33"/>
    </row>
    <row r="13" spans="2:10" x14ac:dyDescent="0.25">
      <c r="B13" s="2" t="s">
        <v>24</v>
      </c>
      <c r="C13" s="33"/>
    </row>
    <row r="14" spans="2:10" x14ac:dyDescent="0.25">
      <c r="B14" s="2" t="s">
        <v>25</v>
      </c>
      <c r="C14" s="34"/>
    </row>
    <row r="16" spans="2:10" x14ac:dyDescent="0.25">
      <c r="B16" t="s">
        <v>4</v>
      </c>
    </row>
    <row r="18" spans="1:14" ht="16.5" x14ac:dyDescent="0.25">
      <c r="A18" s="19" t="s">
        <v>5</v>
      </c>
      <c r="B18" s="2" t="s">
        <v>35</v>
      </c>
    </row>
    <row r="19" spans="1:14" ht="15.75" thickBot="1" x14ac:dyDescent="0.3"/>
    <row r="20" spans="1:14" ht="60" x14ac:dyDescent="0.25">
      <c r="B20" s="5"/>
      <c r="C20" s="27" t="s">
        <v>36</v>
      </c>
      <c r="D20" s="27" t="s">
        <v>13</v>
      </c>
      <c r="E20" s="27" t="s">
        <v>6</v>
      </c>
      <c r="F20" s="27" t="s">
        <v>7</v>
      </c>
      <c r="G20" s="27" t="s">
        <v>8</v>
      </c>
      <c r="H20" s="27" t="s">
        <v>9</v>
      </c>
      <c r="I20" s="27" t="s">
        <v>10</v>
      </c>
      <c r="J20" s="28" t="s">
        <v>11</v>
      </c>
    </row>
    <row r="21" spans="1:14" ht="15.75" thickBot="1" x14ac:dyDescent="0.3">
      <c r="B21" s="6" t="s">
        <v>12</v>
      </c>
      <c r="C21" s="35"/>
      <c r="D21" s="35"/>
      <c r="E21" s="35"/>
      <c r="F21" s="35"/>
      <c r="G21" s="35"/>
      <c r="H21" s="35"/>
      <c r="I21" s="26" t="str">
        <f>IFERROR(C21/(H21-D21),"")</f>
        <v/>
      </c>
      <c r="J21" s="7">
        <f>IFERROR(H21-(SUM(C21:G21)),"")</f>
        <v>0</v>
      </c>
    </row>
    <row r="24" spans="1:14" ht="16.5" x14ac:dyDescent="0.25">
      <c r="A24" s="19" t="s">
        <v>14</v>
      </c>
      <c r="B24" s="2" t="s">
        <v>37</v>
      </c>
    </row>
    <row r="25" spans="1:14" ht="15.75" thickBot="1" x14ac:dyDescent="0.3"/>
    <row r="26" spans="1:14" x14ac:dyDescent="0.25">
      <c r="B26" s="8" t="s">
        <v>15</v>
      </c>
      <c r="C26" s="9">
        <v>-6</v>
      </c>
      <c r="D26" s="9">
        <v>-5</v>
      </c>
      <c r="E26" s="9">
        <v>-4</v>
      </c>
      <c r="F26" s="9">
        <v>-3</v>
      </c>
      <c r="G26" s="9">
        <v>-2</v>
      </c>
      <c r="H26" s="10">
        <v>-1</v>
      </c>
    </row>
    <row r="27" spans="1:14" ht="15.75" thickBot="1" x14ac:dyDescent="0.3">
      <c r="B27" s="6" t="s">
        <v>16</v>
      </c>
      <c r="C27" s="36"/>
      <c r="D27" s="36"/>
      <c r="E27" s="36"/>
      <c r="F27" s="36"/>
      <c r="G27" s="36"/>
      <c r="H27" s="37"/>
    </row>
    <row r="30" spans="1:14" ht="16.5" x14ac:dyDescent="0.25">
      <c r="A30" s="19" t="s">
        <v>17</v>
      </c>
      <c r="B30" s="2" t="s">
        <v>38</v>
      </c>
    </row>
    <row r="31" spans="1:14" ht="15.75" thickBot="1" x14ac:dyDescent="0.3"/>
    <row r="32" spans="1:14" x14ac:dyDescent="0.25">
      <c r="B32" s="11" t="s">
        <v>15</v>
      </c>
      <c r="C32" s="12">
        <v>1</v>
      </c>
      <c r="D32" s="12">
        <v>2</v>
      </c>
      <c r="E32" s="12">
        <v>3</v>
      </c>
      <c r="F32" s="12">
        <v>4</v>
      </c>
      <c r="G32" s="12">
        <v>5</v>
      </c>
      <c r="H32" s="12">
        <v>6</v>
      </c>
      <c r="I32" s="12">
        <v>7</v>
      </c>
      <c r="J32" s="12">
        <v>8</v>
      </c>
      <c r="K32" s="12">
        <v>9</v>
      </c>
      <c r="L32" s="12">
        <v>10</v>
      </c>
      <c r="M32" s="12">
        <v>11</v>
      </c>
      <c r="N32" s="13">
        <v>12</v>
      </c>
    </row>
    <row r="33" spans="1:14" x14ac:dyDescent="0.25">
      <c r="B33" s="14" t="s">
        <v>16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</row>
    <row r="34" spans="1:14" x14ac:dyDescent="0.25">
      <c r="B34" s="14" t="s">
        <v>18</v>
      </c>
      <c r="C34" s="4">
        <f>C33</f>
        <v>0</v>
      </c>
      <c r="D34" s="4">
        <f>D33+C34</f>
        <v>0</v>
      </c>
      <c r="E34" s="4">
        <f t="shared" ref="E34:N34" si="0">E33+D34</f>
        <v>0</v>
      </c>
      <c r="F34" s="4">
        <f t="shared" si="0"/>
        <v>0</v>
      </c>
      <c r="G34" s="4">
        <f t="shared" si="0"/>
        <v>0</v>
      </c>
      <c r="H34" s="4">
        <f t="shared" si="0"/>
        <v>0</v>
      </c>
      <c r="I34" s="4">
        <f t="shared" si="0"/>
        <v>0</v>
      </c>
      <c r="J34" s="4">
        <f t="shared" si="0"/>
        <v>0</v>
      </c>
      <c r="K34" s="4">
        <f t="shared" si="0"/>
        <v>0</v>
      </c>
      <c r="L34" s="4">
        <f t="shared" si="0"/>
        <v>0</v>
      </c>
      <c r="M34" s="4">
        <f t="shared" si="0"/>
        <v>0</v>
      </c>
      <c r="N34" s="15">
        <f t="shared" si="0"/>
        <v>0</v>
      </c>
    </row>
    <row r="35" spans="1:14" x14ac:dyDescent="0.25">
      <c r="B35" s="14" t="s">
        <v>19</v>
      </c>
      <c r="C35" s="29">
        <f>(IF((IF($J$21&gt;C34,0,1))=1,1,0))*(C32-(C34-$J$21)/(C33+0.0001))*(IF(AND($J$21=0,C33=0),0,1))</f>
        <v>0</v>
      </c>
      <c r="D35" s="29">
        <f>(IF((IF($J$21&gt;MAX($C34:D34),0,1))-(IF($J$21&gt;MAX($C34:C34),0,1))=1,1,0))*(D32-(D34-$J$21)/(D33+0.01))</f>
        <v>0</v>
      </c>
      <c r="E35" s="29">
        <f>(IF((IF($J$21&gt;MAX($C34:E34),0,1))-(IF($J$21&gt;MAX($C34:D34),0,1))=1,1,0))*(E32-(E34-$J$21)/(E33+0.01))</f>
        <v>0</v>
      </c>
      <c r="F35" s="29">
        <f>(IF((IF($J$21&gt;MAX($C34:F34),0,1))-(IF($J$21&gt;MAX($C34:E34),0,1))=1,1,0))*(F32-(F34-$J$21)/(F33+0.01))</f>
        <v>0</v>
      </c>
      <c r="G35" s="29">
        <f>(IF((IF($J$21&gt;MAX($C34:G34),0,1))-(IF($J$21&gt;MAX($C34:F34),0,1))=1,1,0))*(G32-(G34-$J$21)/(G33+0.01))</f>
        <v>0</v>
      </c>
      <c r="H35" s="29">
        <f>(IF((IF($J$21&gt;MAX($C34:H34),0,1))-(IF($J$21&gt;MAX($C34:G34),0,1))=1,1,0))*(H32-(H34-$J$21)/(H33+0.01))</f>
        <v>0</v>
      </c>
      <c r="I35" s="29">
        <f>(IF((IF($J$21&gt;MAX($C34:I34),0,1))-(IF($J$21&gt;MAX($C34:H34),0,1))=1,1,0))*(I32-(I34-$J$21)/(I33+0.01))</f>
        <v>0</v>
      </c>
      <c r="J35" s="29">
        <f>(IF((IF($J$21&gt;MAX($C34:J34),0,1))-(IF($J$21&gt;MAX($C34:I34),0,1))=1,1,0))*(J32-(J34-$J$21)/(J33+0.01))</f>
        <v>0</v>
      </c>
      <c r="K35" s="29">
        <f>(IF((IF($J$21&gt;MAX($C34:K34),0,1))-(IF($J$21&gt;MAX($C34:J34),0,1))=1,1,0))*(K32-(K34-$J$21)/(K33+0.01))</f>
        <v>0</v>
      </c>
      <c r="L35" s="29">
        <f>(IF((IF($J$21&gt;MAX($C34:L34),0,1))-(IF($J$21&gt;MAX($C34:K34),0,1))=1,1,0))*(L32-(L34-$J$21)/(L33+0.01))</f>
        <v>0</v>
      </c>
      <c r="M35" s="29">
        <f>(IF((IF($J$21&gt;MAX($C34:M34),0,1))-(IF($J$21&gt;MAX($C34:L34),0,1))=1,1,0))*(M32-(M34-$J$21)/(M33+0.01))</f>
        <v>0</v>
      </c>
      <c r="N35" s="30">
        <f>(IF((IF($J$21&gt;MAX($C34:N34),0,1))-(IF($J$21&gt;MAX($C34:M34),0,1))=1,1,0))*(N32-(N34-$J$21)/(N33+0.01))</f>
        <v>0</v>
      </c>
    </row>
    <row r="36" spans="1:14" ht="15.75" thickBot="1" x14ac:dyDescent="0.3">
      <c r="B36" s="16" t="s">
        <v>20</v>
      </c>
      <c r="C36" s="17" t="str">
        <f>IF(C35=0,"","X")</f>
        <v/>
      </c>
      <c r="D36" s="17" t="str">
        <f t="shared" ref="D36:N36" si="1">IF(D35=0,"","X")</f>
        <v/>
      </c>
      <c r="E36" s="17" t="str">
        <f t="shared" si="1"/>
        <v/>
      </c>
      <c r="F36" s="17" t="str">
        <f t="shared" si="1"/>
        <v/>
      </c>
      <c r="G36" s="17" t="str">
        <f t="shared" si="1"/>
        <v/>
      </c>
      <c r="H36" s="17" t="str">
        <f t="shared" si="1"/>
        <v/>
      </c>
      <c r="I36" s="17" t="str">
        <f t="shared" si="1"/>
        <v/>
      </c>
      <c r="J36" s="17" t="str">
        <f t="shared" si="1"/>
        <v/>
      </c>
      <c r="K36" s="17" t="str">
        <f t="shared" si="1"/>
        <v/>
      </c>
      <c r="L36" s="17" t="str">
        <f t="shared" si="1"/>
        <v/>
      </c>
      <c r="M36" s="17" t="str">
        <f t="shared" si="1"/>
        <v/>
      </c>
      <c r="N36" s="18" t="str">
        <f t="shared" si="1"/>
        <v/>
      </c>
    </row>
    <row r="37" spans="1:14" ht="15.75" thickBot="1" x14ac:dyDescent="0.3"/>
    <row r="38" spans="1:14" ht="17.25" thickBot="1" x14ac:dyDescent="0.3">
      <c r="A38" s="20" t="s">
        <v>26</v>
      </c>
      <c r="B38" s="2" t="s">
        <v>39</v>
      </c>
      <c r="C38" s="31" t="str">
        <f>IF(SUM(C35:N35)=0,(IF(N34&gt;0,(J21/N34*12)," ")),(ROUNDDOWN(SUM(C35:N35),1)))</f>
        <v xml:space="preserve"> </v>
      </c>
    </row>
    <row r="40" spans="1:14" x14ac:dyDescent="0.25">
      <c r="B40" s="2" t="s">
        <v>27</v>
      </c>
    </row>
    <row r="41" spans="1:14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 spans="1:14" x14ac:dyDescent="0.25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4" spans="1:14" x14ac:dyDescent="0.25">
      <c r="A44" s="1">
        <v>1</v>
      </c>
      <c r="B44" t="s">
        <v>28</v>
      </c>
    </row>
    <row r="45" spans="1:14" x14ac:dyDescent="0.25">
      <c r="A45" s="1">
        <v>2</v>
      </c>
      <c r="B45" t="s">
        <v>29</v>
      </c>
    </row>
    <row r="46" spans="1:14" x14ac:dyDescent="0.25">
      <c r="A46" s="1" t="s">
        <v>32</v>
      </c>
      <c r="B46" t="s">
        <v>30</v>
      </c>
    </row>
    <row r="47" spans="1:14" x14ac:dyDescent="0.25">
      <c r="A47" s="1" t="s">
        <v>33</v>
      </c>
      <c r="B47" t="s">
        <v>31</v>
      </c>
    </row>
    <row r="48" spans="1:14" x14ac:dyDescent="0.25">
      <c r="A48" s="1" t="s">
        <v>34</v>
      </c>
      <c r="B48" t="s">
        <v>64</v>
      </c>
    </row>
    <row r="49" spans="2:2" x14ac:dyDescent="0.25">
      <c r="B49" t="s">
        <v>65</v>
      </c>
    </row>
  </sheetData>
  <pageMargins left="0.7" right="0.7" top="0.75" bottom="0.75" header="0.3" footer="0.3"/>
  <pageSetup paperSize="5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6b96ce-d41e-4535-86d4-53721fc247dd" xsi:nil="true"/>
    <lcf76f155ced4ddcb4097134ff3c332f xmlns="e8b3e95b-f327-40ac-95e3-fd05e83de03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DC93470D713409AAAFBE9DD490DD5" ma:contentTypeVersion="12" ma:contentTypeDescription="Create a new document." ma:contentTypeScope="" ma:versionID="deb3fc55b2cb631ea23e64b9f82addf3">
  <xsd:schema xmlns:xsd="http://www.w3.org/2001/XMLSchema" xmlns:xs="http://www.w3.org/2001/XMLSchema" xmlns:p="http://schemas.microsoft.com/office/2006/metadata/properties" xmlns:ns2="e8b3e95b-f327-40ac-95e3-fd05e83de03e" xmlns:ns3="b86b96ce-d41e-4535-86d4-53721fc247dd" targetNamespace="http://schemas.microsoft.com/office/2006/metadata/properties" ma:root="true" ma:fieldsID="bd27df51e4a04f4d94679ac7785fe2fa" ns2:_="" ns3:_="">
    <xsd:import namespace="e8b3e95b-f327-40ac-95e3-fd05e83de03e"/>
    <xsd:import namespace="b86b96ce-d41e-4535-86d4-53721fc247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3e95b-f327-40ac-95e3-fd05e83de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f20d2d9-474b-489e-898b-2b7ab11df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b96ce-d41e-4535-86d4-53721fc247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779c54-1842-4167-b487-adb052ab3e01}" ma:internalName="TaxCatchAll" ma:showField="CatchAllData" ma:web="b86b96ce-d41e-4535-86d4-53721fc247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5F8A8A-320C-452D-ACF5-E5E6D65ACD34}">
  <ds:schemaRefs>
    <ds:schemaRef ds:uri="http://schemas.microsoft.com/office/2006/metadata/properties"/>
    <ds:schemaRef ds:uri="http://schemas.microsoft.com/office/infopath/2007/PartnerControls"/>
    <ds:schemaRef ds:uri="b86b96ce-d41e-4535-86d4-53721fc247dd"/>
    <ds:schemaRef ds:uri="e8b3e95b-f327-40ac-95e3-fd05e83de03e"/>
  </ds:schemaRefs>
</ds:datastoreItem>
</file>

<file path=customXml/itemProps2.xml><?xml version="1.0" encoding="utf-8"?>
<ds:datastoreItem xmlns:ds="http://schemas.openxmlformats.org/officeDocument/2006/customXml" ds:itemID="{D5CFAC9A-65E4-40C6-9A2E-4FAAD39811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E0EFD-2538-4EE5-BBB8-A7B9CF927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3e95b-f327-40ac-95e3-fd05e83de03e"/>
    <ds:schemaRef ds:uri="b86b96ce-d41e-4535-86d4-53721fc24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Coversheet</vt:lpstr>
      <vt:lpstr>Appendix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Comrie</dc:creator>
  <cp:lastModifiedBy>David Comrie</cp:lastModifiedBy>
  <cp:lastPrinted>2025-10-01T12:50:33Z</cp:lastPrinted>
  <dcterms:created xsi:type="dcterms:W3CDTF">2025-09-24T10:55:20Z</dcterms:created>
  <dcterms:modified xsi:type="dcterms:W3CDTF">2025-10-01T13:38:40Z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0x010100BF0DC93470D713409AAAFBE9DD490DD5</vt:lpwstr>
  </property>
  <property fmtid="{D5CDD505-2E9C-101B-9397-08002B2CF9AE}" pid="3" name="MediaServiceImageTags">
    <vt:lpwstr/>
  </property>
</Properties>
</file>